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1"/>
  </bookViews>
  <sheets>
    <sheet name="без учета счетов бюджета" sheetId="1" r:id="rId1"/>
    <sheet name="Лист1" sheetId="2" r:id="rId2"/>
  </sheets>
  <definedNames>
    <definedName name="_xlnm.Print_Titles" localSheetId="0">'без учета счетов бюджета'!$6:$7</definedName>
  </definedNames>
  <calcPr fullCalcOnLoad="1"/>
</workbook>
</file>

<file path=xl/sharedStrings.xml><?xml version="1.0" encoding="utf-8"?>
<sst xmlns="http://schemas.openxmlformats.org/spreadsheetml/2006/main" count="467" uniqueCount="279">
  <si>
    <t>комитет финансов Администрации Окуловского муниципального района</t>
  </si>
  <si>
    <t>Исполнение бюджета</t>
  </si>
  <si>
    <t>за период с 01.01.2015г. по 30.11.2015г.</t>
  </si>
  <si>
    <t>Единица измерения: руб.</t>
  </si>
  <si>
    <t>Наименование показателя</t>
  </si>
  <si>
    <t>Ц.ст.</t>
  </si>
  <si>
    <t>#Н/Д</t>
  </si>
  <si>
    <t>Уточненный лимит БО</t>
  </si>
  <si>
    <t>Финансирование</t>
  </si>
  <si>
    <t>Касс. расход</t>
  </si>
  <si>
    <t>Исполнение лимитов</t>
  </si>
  <si>
    <t xml:space="preserve">    Муниципальная программа "Управление муниципальными финансами в Окуловском муниципальном районе на 2014-2020 годы"</t>
  </si>
  <si>
    <t>0100000</t>
  </si>
  <si>
    <t xml:space="preserve">      Подпрограмма "Организация и обеспечение осуществления бюджетного процесса, управление муниципальным долгом Окуловского муниципального района на 2014-2020 годы" муниципальной программы "Управление муниципальными финансами Окуловского муниципального района на 2014-2020 годы"</t>
  </si>
  <si>
    <t>0110000</t>
  </si>
  <si>
    <t xml:space="preserve">        Расходы на обеспечение функций органов местного самоуправления в рамках подпрограммы "Организация и обеспечение осуществления бюджетного процесса, управление муниципальным долгом Окуловского муниципального района на 2014-2020 годы" муниципальной программы "Управление муниципальными финансами Окуловского муниципального района на 2014-2020 годы"</t>
  </si>
  <si>
    <t>0110100</t>
  </si>
  <si>
    <t xml:space="preserve">        Процентные платежи по муниципальному долгу</t>
  </si>
  <si>
    <t>0110109</t>
  </si>
  <si>
    <t xml:space="preserve">        Возмещение затрат по содержанию штатных единиц, осуществляющих переданные отдельные государственные полномочия области</t>
  </si>
  <si>
    <t>0117028</t>
  </si>
  <si>
    <t xml:space="preserve">      Подпрограмма "Финансовая поддержка муниципальных образований Окуловского муниципального района на 2014-2020 годы" муниципальной программы "Управление муниципальными финансами Окуловского муниципального района на 2014-2020 годы"</t>
  </si>
  <si>
    <t>0120000</t>
  </si>
  <si>
    <t xml:space="preserve">        Осуществление первичного воинского учета на территориях, где отсутствуют военные комиссариаты</t>
  </si>
  <si>
    <t>0125118</t>
  </si>
  <si>
    <t xml:space="preserve">        Государственная регистрация актов гражданского состояния о рождении и заключении брака, состоянии о смерти</t>
  </si>
  <si>
    <t>0125930</t>
  </si>
  <si>
    <t xml:space="preserve">        Выравнивание бюджетной обеспеченности поселений</t>
  </si>
  <si>
    <t>0127010</t>
  </si>
  <si>
    <t xml:space="preserve">      Подпрограмма "Повышение эффективности бюджетных расходов Окуловского муниципального района на 2014-2020 годы" муниципальной программы "Управление муниципальными финансами Окуловского муниципального района на 2014-2020 годы"</t>
  </si>
  <si>
    <t>0130000</t>
  </si>
  <si>
    <t xml:space="preserve">        Реализация прочих мероприятий в рамках подпрограммы "Повышение эффективности бюджетных расходов Окуловского муниципального района на 2014-2020 годы" муниципальной программы "Управление муниципальными финансами Окуловского муниципального района на 2014-2020 годы"</t>
  </si>
  <si>
    <t>0130199</t>
  </si>
  <si>
    <t xml:space="preserve">        Организация дополнительного профессионального образования служащих, муниципальных служащих Новгородской области, работников муниципальных учреждений в сфере повышения эффективности бюджетных расходов</t>
  </si>
  <si>
    <t>0137134</t>
  </si>
  <si>
    <t xml:space="preserve">    Муниципальная программа "Развитие муниципальной службы в Администрации Окуловского муниципального района на 2015-2017 годы"</t>
  </si>
  <si>
    <t>0200000</t>
  </si>
  <si>
    <t xml:space="preserve">      Муниципальная программа "Развитие муниципальной службы в Администрации Окуловского муниципального района на 2015-2017 годы"</t>
  </si>
  <si>
    <t xml:space="preserve">        Реализация прочих мероприятий в рамках муниципальной программы "Развитие муниципальной службы в Администрации Окуловского муниципального района на 2015-2017 годы"</t>
  </si>
  <si>
    <t>0200199</t>
  </si>
  <si>
    <t xml:space="preserve">        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</t>
  </si>
  <si>
    <t>0207228</t>
  </si>
  <si>
    <t xml:space="preserve">    Муниципальная программа   "Доступная среда" в Окуловском муниципальном районе на 2015-2017 годы</t>
  </si>
  <si>
    <t>0300000</t>
  </si>
  <si>
    <t xml:space="preserve">      Муниципальная программа   "Доступная среда" в Окуловском муниципальном районе на 2015-2017 годы</t>
  </si>
  <si>
    <t xml:space="preserve">        Реализация прочих мероприятий в рамках муниципальной программы  "Доступная среда" в Окуловском муниципальном районе на 2015-2017 годы</t>
  </si>
  <si>
    <t>0300499</t>
  </si>
  <si>
    <t xml:space="preserve">    Муниципальная программа "Развитие архивного дела в Окуловском муниципальном районе на 2015 год"</t>
  </si>
  <si>
    <t>0400000</t>
  </si>
  <si>
    <t xml:space="preserve">      Муниципальная программа "Развитие архивного дела в Окуловском муниципальном районе на 2015 год"</t>
  </si>
  <si>
    <t xml:space="preserve">        Реализация прочих мероприятий в рамках муниципальной программы "Развитие архивного дела в Окуловском муниципальном районе на 2015 год"</t>
  </si>
  <si>
    <t>0400199</t>
  </si>
  <si>
    <t xml:space="preserve">    Муниципальная программа "Развитие информационного общества и формирование электронного правительства в Окуловском муниципальном районе на 2014-2017 годы"</t>
  </si>
  <si>
    <t>0500000</t>
  </si>
  <si>
    <t xml:space="preserve">      Муниципальная программа "Развитие информационного общества и формирование электронного правительства в Окуловском муниципальном районе на 2014-2017 годы"</t>
  </si>
  <si>
    <t xml:space="preserve">        Реализация прочих мероприятий в рамках муниципальной программы "Развитие информационного общества и формирование электронного правительства в Окуловском муниципальном районе на 2014-2017 годы"</t>
  </si>
  <si>
    <t>0500199</t>
  </si>
  <si>
    <t xml:space="preserve">    Муниципальная программа профилактики преступлений и иных правонарушений в Окуловском муниципальном районе на 2014-2016 годы</t>
  </si>
  <si>
    <t>0600000</t>
  </si>
  <si>
    <t xml:space="preserve">      Муниципальная программа профилактики преступлений и иных правонарушений в Окуловском муниципальном районе на 2014-2016 годы</t>
  </si>
  <si>
    <t xml:space="preserve">        Реализация прочих мероприятий в рамках муниципальной программы профилактики преступлений и иных правонарушений в Окуловском муниципальном районе на 2014-2016 годы</t>
  </si>
  <si>
    <t>0609999</t>
  </si>
  <si>
    <t xml:space="preserve">    Муниципальная программа "Повышение безопасности дорожного движения в Окуловском муниципальном районе на 2014-2016 годы"</t>
  </si>
  <si>
    <t>0700000</t>
  </si>
  <si>
    <t xml:space="preserve">      Муниципальная программа "Повышение безопасности дорожного движения в Окуловском муниципальном районе на 2014-2016 годы"</t>
  </si>
  <si>
    <t xml:space="preserve">        Реализация прочих мероприятий в рамках муниципальной программы "Повышение безопасности дорожного движения в Окуловском муниципальном районе на 2014-2016 годы"</t>
  </si>
  <si>
    <t>0709999</t>
  </si>
  <si>
    <t xml:space="preserve">    Муниципальная программа "Развитие сельского хозяйства в Окуловском муниципальном районе на 2014-2020 годы"</t>
  </si>
  <si>
    <t>0800000</t>
  </si>
  <si>
    <t xml:space="preserve">      Муниципальная программа "Развитие сельского хозяйства в Окуловском муниципальном районе на 2014-2020 годы"</t>
  </si>
  <si>
    <t xml:space="preserve">        Реализация прочих мероприятий в рамках муниципальной программы "Развитие сельского хозяйства в Окуловском муниципальном районе на 2014-2020 годы"</t>
  </si>
  <si>
    <t>0800699</t>
  </si>
  <si>
    <t xml:space="preserve">    Муниципальная программа «Устойчивое развитие сельских территорий Окуловского муниципального района на 2014-2020 годы»</t>
  </si>
  <si>
    <t>0900000</t>
  </si>
  <si>
    <t xml:space="preserve">      Муниципальная программа «Устойчивое развитие сельских территорий Окуловского муниципального района на 2014-2020 годы»</t>
  </si>
  <si>
    <t xml:space="preserve">        Предоставление социальной выплаты на компенсацию (возмещение) расходов граждан по уплате процентов за пользование кредитом (займом)</t>
  </si>
  <si>
    <t>0907067</t>
  </si>
  <si>
    <t xml:space="preserve">    Муниципальная программа "Развитие системы управления муниципальным имуществом в Окуловском муниципальном районе на 2014-2017 годы"</t>
  </si>
  <si>
    <t>1000000</t>
  </si>
  <si>
    <t xml:space="preserve">      Муниципальная программа "Развитие системы управления муниципальным имуществом в Окуловском муниципальном районе на 2014-2017 годы"</t>
  </si>
  <si>
    <t xml:space="preserve">        Реализация прочих мероприятий в рамках муниципальной программы "Развитие системы управления муниципальным имуществом в Окуловском муниципальном районе на 2014-2017 годы"</t>
  </si>
  <si>
    <t>1000699</t>
  </si>
  <si>
    <t xml:space="preserve">    Муниципальная программа  «Обеспечение экономического развития Окуловского муниципального района на 2015-2017 годы»</t>
  </si>
  <si>
    <t>1100000</t>
  </si>
  <si>
    <t xml:space="preserve">      Подпрограмма «Повышение инвестиционной привлекательности Окуловского муниципального района»
</t>
  </si>
  <si>
    <t>1110000</t>
  </si>
  <si>
    <t xml:space="preserve">        Реализация прочих мероприятий в рамках подпрограммы «Повышение инвестиционной привлекательности Окуловского муниципального района»</t>
  </si>
  <si>
    <t>1110699</t>
  </si>
  <si>
    <t xml:space="preserve">      Подпрограмма «Развитие торговли в Окуловском муниципальном районе»</t>
  </si>
  <si>
    <t>1120000</t>
  </si>
  <si>
    <t xml:space="preserve">        Реализация прочих мероприятий в рамках подпрограммы "Развитие торговли в Окуловском муниципальном районе"</t>
  </si>
  <si>
    <t>1120699</t>
  </si>
  <si>
    <t xml:space="preserve">      Подпрограмма «Развитие малого и среднего предпринимательства в Окуловском муниципальном районе»</t>
  </si>
  <si>
    <t>1130000</t>
  </si>
  <si>
    <t xml:space="preserve">        Субсидии на государственную поддержку малого и среднего предпринимательства, включая крестьянские (фермерские) хозяйства</t>
  </si>
  <si>
    <t>1130601</t>
  </si>
  <si>
    <t xml:space="preserve">        Реализация прочих мероприятий в рамках подпрограммы "Развитие малого и среднего предпринимательства в Окуловском муниципальном районе "</t>
  </si>
  <si>
    <t>1130699</t>
  </si>
  <si>
    <t xml:space="preserve">        Субсидии для финансового обеспечения мероприятий по поддержке малого и среднего  предпринимательства за счет средств федерального бюджета</t>
  </si>
  <si>
    <t>1135064</t>
  </si>
  <si>
    <t xml:space="preserve">        Субсидии для финансового обеспечения мероприятий по поддержке малого и среднего  предпринимательства</t>
  </si>
  <si>
    <t>1137225</t>
  </si>
  <si>
    <t xml:space="preserve">      Подпрограмма «Развитие малого и среднего предпринимательства в монопрофильном образовании поселок Угловка»</t>
  </si>
  <si>
    <t>1140000</t>
  </si>
  <si>
    <t xml:space="preserve">        Субсидии на государственнуюСубсидии на государственную поддержку малого и среднего предпринимательства, включая крестьянские Субсидии на государственную поддержку малого и среднего предпринимательства, включая крестьянские (фермерские) хозяйства</t>
  </si>
  <si>
    <t>1140601</t>
  </si>
  <si>
    <t>1140699</t>
  </si>
  <si>
    <t xml:space="preserve">    Муниципальная программа "Развитие и содержание автомобильных дорог общего пользования местного значения вне границ населенных пунктов в границах Окуловского муниципального района на 2015-2017 годы"</t>
  </si>
  <si>
    <t>1200000</t>
  </si>
  <si>
    <t xml:space="preserve">      Муниципальная программа "Развитие и содержание автомобильных дорог общего пользования местного значения вне границ населенных пунктов в границах Окуловского муниципального района на 2015-2017 годы"</t>
  </si>
  <si>
    <t xml:space="preserve">        Осуществление дорожной деятельности в отношении автомобильных дорог общего пользования местного значения</t>
  </si>
  <si>
    <t>1200701</t>
  </si>
  <si>
    <t xml:space="preserve">        Субсидии бюджетам муниципальных районов на формирование муниципальных дорожных фондов</t>
  </si>
  <si>
    <t>1207151</t>
  </si>
  <si>
    <t xml:space="preserve">    Муниципальная программа "Ремонт и содержание автомобильных дорог общего пользования местного значения на территории Окуловского городского поселения на 2015-2017 годы"</t>
  </si>
  <si>
    <t>1300000</t>
  </si>
  <si>
    <t xml:space="preserve">      Муниципальная программа "Ремонт и содержание автомобильных дорог общего пользования местного значения на территории Окуловского городского поселения на 2015-2017 годы"</t>
  </si>
  <si>
    <t xml:space="preserve">        Иные межбюджетные трансферты на осуществление дорожной деятельности в отношении автомобильных дорог общего пользования местного значения Окуловского городского поселения за счет субсидий из областного бюджета на формирование муниципальных дорожных фондов городских и сельских поселений в соответствии с заключенными Соглашениями</t>
  </si>
  <si>
    <t>1307152</t>
  </si>
  <si>
    <t xml:space="preserve">        Иные межбюджетные трансферты на софинансирование расходов по реализации правовых актов Правительства Новгородской области по вопросам проектирования</t>
  </si>
  <si>
    <t>1307154</t>
  </si>
  <si>
    <t xml:space="preserve">        Содержание и ремонт автомобильных дорог общего пользования местного значения в границах поселений за счет средств бюджетов поселений в соответствии с заключенными Соглашениями</t>
  </si>
  <si>
    <t>1308002</t>
  </si>
  <si>
    <t xml:space="preserve">    Муниципальная программа "Развитие образования в Окуловском муниципальном районе на 2014-2020 годы"</t>
  </si>
  <si>
    <t>1400000</t>
  </si>
  <si>
    <t xml:space="preserve">      Подпрограмма "Развитие дошкольного и общего образования в Окуловском муниципальном районе" муниципальной программы "Развитие образования в Окуловском муниципальном районе на 2014-2020 годы"</t>
  </si>
  <si>
    <t>1410000</t>
  </si>
  <si>
    <t xml:space="preserve">        Софинансирование областных целевых программ в рамках подпрограммы "Развитие дошкольного и общего образования в Окуловском муниципальном районе" муниципальной программы "Развитие образования в Окуловском муниципальном районе на 2014-2020 годы"</t>
  </si>
  <si>
    <t>1410800</t>
  </si>
  <si>
    <t xml:space="preserve">        Субсидии на модернизацию региональных систем дошкольного образования за счет средств федерального бюджета</t>
  </si>
  <si>
    <t>1415059</t>
  </si>
  <si>
    <t xml:space="preserve">        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</si>
  <si>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1415097</t>
  </si>
  <si>
    <t xml:space="preserve">        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</si>
  <si>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1417050</t>
  </si>
  <si>
    <t xml:space="preserve">        Обеспечение доступа к информационно-телекоммуникационной сети "Интернет"</t>
  </si>
  <si>
    <t>1417057</t>
  </si>
  <si>
    <t xml:space="preserve">        Субсидии на модернизацию региональных систем дошкольного образования</t>
  </si>
  <si>
    <t>1417215</t>
  </si>
  <si>
    <t xml:space="preserve">        Субсидии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</si>
  <si>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1417245</t>
  </si>
  <si>
    <t xml:space="preserve">      Подпрограмма "Развитие дополнительного образования в Окуловском муниципальном районе" муниципальной программы "Развитие образования в Окуловском муниципальном районе на 2014-2020 годы"</t>
  </si>
  <si>
    <t>1420000</t>
  </si>
  <si>
    <t xml:space="preserve">        Выплата специальных денежных поощрений для лиц, проявивших выдающиеся способности, и иных мер стимулирования обучающихся в муниципальных образовательных организациях</t>
  </si>
  <si>
    <t>1420329</t>
  </si>
  <si>
    <t xml:space="preserve">        Реализация прочих мероприятий в рамках подпрограммы "Развитие дополнительного образования в Окуловском муниципальном районе" муниципальной программы "Развитие образования в Окуловском муниципальном районе на 2014-2020 годы"</t>
  </si>
  <si>
    <t>1420499</t>
  </si>
  <si>
    <t xml:space="preserve">      Подпрограмма "Вовлечение молодежи Окуловского муниципального района в социальную практику" муниципальной программы "Развитие образования в Окуловском муниципальном районе на 2014-2020 годы"</t>
  </si>
  <si>
    <t>1430000</t>
  </si>
  <si>
    <t xml:space="preserve">        Реализация прочих мероприятий в рамках подпрограммы  "Вовлечение молодежи Окуловского муниципального района в социальную практику" муниципальной программы "Развитие образования в Окуловском муниципальном районе на 2014-2020 годы"</t>
  </si>
  <si>
    <t>1430499</t>
  </si>
  <si>
    <t xml:space="preserve">      Подпрограмма «Патриотическое воспитание населения Окуловского муниципального района» муниципальной программы  "Развитие образования в Окуловском муниципальном районе на 2014-2020 годы"</t>
  </si>
  <si>
    <t>1440000</t>
  </si>
  <si>
    <t xml:space="preserve">        Реализация прочих мероприятий в рамках подпрограммы "Патриотическок воспитание населения Окуловского муниципального района" муниципальной программы "Развитие образования в Окуловском муниципальном районе на 2014-2020годы"</t>
  </si>
  <si>
    <t>1440499</t>
  </si>
  <si>
    <t xml:space="preserve">      Подпрограмма "Организация отдыха, оздоровления, занятости детей и подростков в каникулярное время" муниципальной программы "Развитие образования в Окуловском муниципальном районе на 2014-2020 годы"</t>
  </si>
  <si>
    <t>1460000</t>
  </si>
  <si>
    <t xml:space="preserve">        Реализация мероприятий по организации отдыха, оздоровления, занятости детей и подростков в каникулярное время</t>
  </si>
  <si>
    <t>1460402</t>
  </si>
  <si>
    <t xml:space="preserve">      Подпрограмма "Обеспечение реализации муниципальной программы в области образования и молодежной политики Окуловского муниципального района" муниципальной программы "Развитие образования в Окуловском муниципальном районе на 2014-2020 годы"</t>
  </si>
  <si>
    <t>1470000</t>
  </si>
  <si>
    <t xml:space="preserve">        Расходы на обеспечение функций органов местного самоуправления в рамках подпрограммы "Обеспечение реализации муниципальной программы в области образования и молодежной политики Окуловского муниципального района" муниципальной программы "Развитие образования в Окуловском муниципальном районе на 2014-2020 годы"</t>
  </si>
  <si>
    <t>1470100</t>
  </si>
  <si>
    <t xml:space="preserve">        Обеспечение деятельности муниципальных дошкольных образовательных организаций</t>
  </si>
  <si>
    <t>1470321</t>
  </si>
  <si>
    <t xml:space="preserve">        Обеспечение деятельности муниципальных общеобразовательных школ (начальных, неполных средних и средних)</t>
  </si>
  <si>
    <t>1470322</t>
  </si>
  <si>
    <t xml:space="preserve">        Обеспечение деятельности муниципальных  учреждений дополнительного образования</t>
  </si>
  <si>
    <t>1470323</t>
  </si>
  <si>
    <t xml:space="preserve">        Обеспечение деятельности муниципальных учреждений, обеспечивающих предоставление услуг в сфере образования</t>
  </si>
  <si>
    <t>1470324</t>
  </si>
  <si>
    <t xml:space="preserve">        Обеспечение деятельности муниципального автономного учреждения "Дом молодежи"</t>
  </si>
  <si>
    <t>1470325</t>
  </si>
  <si>
    <t xml:space="preserve">        Внешкольная работа с детьми при школах</t>
  </si>
  <si>
    <t>1470401</t>
  </si>
  <si>
    <t xml:space="preserve">        Софинансирование областных целевых программ в рамках подпрограммы "Обеспечение реализации муниципальной программы в области образования и молодежной политики Окуловского муниципального района" муниципальной программы "Развитие образования в Окуловском муниципальном районе на 2014-2020 годы"</t>
  </si>
  <si>
    <t>1470800</t>
  </si>
  <si>
    <t>1475059</t>
  </si>
  <si>
    <t>1475097</t>
  </si>
  <si>
    <t xml:space="preserve">        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</si>
  <si>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1477001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</si>
  <si>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</si>
  <si>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1477004</t>
  </si>
  <si>
    <t xml:space="preserve">        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</si>
  <si>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1477006</t>
  </si>
  <si>
    <t xml:space="preserve">        Содержание ребенка в семье опекуна и приемной семье, а также вознаграждение, причитающееся приемному родителю</t>
  </si>
  <si>
    <t>1477013</t>
  </si>
  <si>
    <t>1477028</t>
  </si>
  <si>
    <t xml:space="preserve">        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</si>
  <si>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>1477034</t>
  </si>
  <si>
    <t xml:space="preserve">       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</si>
  <si>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1477063</t>
  </si>
  <si>
    <t xml:space="preserve">        Организация питьевого режима в дошкольных и общеобразовательных организациях</t>
  </si>
  <si>
    <t>1477206</t>
  </si>
  <si>
    <t xml:space="preserve">        Приобретение или изготовление бланков документов об образовании и (или) о квалификации муниципальными образовательными организациями</t>
  </si>
  <si>
    <t>1477208</t>
  </si>
  <si>
    <t xml:space="preserve">       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</si>
  <si>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1477212</t>
  </si>
  <si>
    <t>1477215</t>
  </si>
  <si>
    <t xml:space="preserve">        Софинансирование расходов  муниципальных   учреждений по  приобретению коммунальных услуг</t>
  </si>
  <si>
    <t>1477230</t>
  </si>
  <si>
    <t>1477245</t>
  </si>
  <si>
    <t xml:space="preserve">    Муниципальная программа "Развитие культуры и туризма в Окуловском муниципальном районе на 2014-2020 годы"</t>
  </si>
  <si>
    <t>1600000</t>
  </si>
  <si>
    <t xml:space="preserve">      Подпрограмма "Сохранение и развитие культуры Окуловского муниципального района на 2014-2020 годы" муниципальной программы "Развитие культуры и туризма в Окуловском муниципальном районе на 2014-2020 годы"</t>
  </si>
  <si>
    <t>1610000</t>
  </si>
  <si>
    <t xml:space="preserve">        Обеспечение деятельности муниципальных домов культуры, других учреждений культуры</t>
  </si>
  <si>
    <t>1610331</t>
  </si>
  <si>
    <t xml:space="preserve">        Обеспечение деятельности муниципальных музеев</t>
  </si>
  <si>
    <t>1610332</t>
  </si>
  <si>
    <t xml:space="preserve">        Обеспечение деятельности муниципальных библиотечно-информационных центров, библиотек</t>
  </si>
  <si>
    <t>1610333</t>
  </si>
  <si>
    <t xml:space="preserve">        Разработка проектно-сметной документации по капитальному ремонту здания муниципального бюджетного учреждения культуры "Межпоселенческий культурно-досуговый центр"</t>
  </si>
  <si>
    <t>1610598</t>
  </si>
  <si>
    <t xml:space="preserve">        Реализация прочих мероприятий в рамках подпрограммы "Сохранение и развитие культуры Окуловского муниципального района  на 2014-2016 годы"муниципальной программы "Развитие культуры и туризма в Окуловском муниципальном районе на 2014 - 2016 годы"</t>
  </si>
  <si>
    <t>1610599</t>
  </si>
  <si>
    <t xml:space="preserve">        Софинансирование областных целевых программ в области культуры</t>
  </si>
  <si>
    <t>1610800</t>
  </si>
  <si>
    <t xml:space="preserve">       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</si>
  <si>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1615144</t>
  </si>
  <si>
    <t xml:space="preserve">        Подключение общедоступных библиотек Российсской Федерации к сети Интернет и развитие системы библиотечного дела с учетом задачи расширения информационных технологий и оцифровки</t>
  </si>
  <si>
    <t>1615146</t>
  </si>
  <si>
    <t xml:space="preserve">        Государственная поддержка муниципальных учреждений культуры</t>
  </si>
  <si>
    <t>1615147</t>
  </si>
  <si>
    <t xml:space="preserve">        Иные межбюджетные трансферты на государственную поддержку (грант) больших, средних и малых городов - центров культуры и туризма</t>
  </si>
  <si>
    <t>1615191</t>
  </si>
  <si>
    <t xml:space="preserve">        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</si>
  <si>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1617155</t>
  </si>
  <si>
    <t xml:space="preserve">        Укрепление материально-технической базы муниципальных учреждений, подведомственных органам местного самоуправления муниципального района, реализующих полномочия в сфере культуры</t>
  </si>
  <si>
    <t>1617219</t>
  </si>
  <si>
    <t xml:space="preserve">        Проведение ремонтно-реставрационных работ зданий муниципальных учреждений, подведомственных органам местного самоуправления муниципальных районов, реализующих полномочия в сфере культуры</t>
  </si>
  <si>
    <t>1617221</t>
  </si>
  <si>
    <t>1617230</t>
  </si>
  <si>
    <t xml:space="preserve">      Подпрограмма "Развитие дополнительного образования в сфере культуры в Окуловском муниципальном районе на 2014-2020 годы" муниципальной программы "Развитие культуры и туризма в Окуловском муниципальном районе на 2014-2020 годы"</t>
  </si>
  <si>
    <t>1620000</t>
  </si>
  <si>
    <t>1620323</t>
  </si>
  <si>
    <t>1620329</t>
  </si>
  <si>
    <t>1620800</t>
  </si>
  <si>
    <t>1627155</t>
  </si>
  <si>
    <t xml:space="preserve">        Проведение ремонтов зданий муниципальных учреждений, подведомственных органам местного самоуправления муниципальных районов, реализующих полномочия в сфере культуры</t>
  </si>
  <si>
    <t>1627220</t>
  </si>
  <si>
    <t>1627230</t>
  </si>
  <si>
    <t xml:space="preserve">      Подпрограмма "Развитие туризма в Окуловском муниципальном районе на 2014-2020 годы" муниципальной программы "Развитие культуры и туризма в Окуловском муниципальном районе на 2014 - 2020 годы"</t>
  </si>
  <si>
    <t>1630000</t>
  </si>
  <si>
    <t xml:space="preserve">        Реализация прочих мероприятий в рамках подпрограммы "Развитие туризма в Окуловском муниципальном районе на 2014-2020 годы" муниципальной программы "Развитие культуры и туризма в Окуловском муниципальном районе на 2014 - 2020 годы"</t>
  </si>
  <si>
    <t>1630599</t>
  </si>
  <si>
    <t xml:space="preserve">      Подпрограмма "Обеспечение реализации муниципальной программы "Развитие культуры и туризма в Окуловском муниципальном районе на 2014 - 2020 годы" муниципальной программы "Развитие культуры и туризма в Окуловском муниципальном районе на 2014 - 2020 годы"</t>
  </si>
  <si>
    <t>1640000</t>
  </si>
  <si>
    <t xml:space="preserve">        Обеспечение деятельности муниципальных учреждений, обеспечивающих предоставление услуг в сфере культуры</t>
  </si>
  <si>
    <t>1640334</t>
  </si>
  <si>
    <t>1647230</t>
  </si>
  <si>
    <t xml:space="preserve">    Муниципальная программа "Обеспечение жильем молодых семей в Окуловском муниципальном районе на 2015-2017 годы"</t>
  </si>
  <si>
    <t>1700000</t>
  </si>
  <si>
    <t xml:space="preserve">      Муниципальная программа "Обеспечение жильем молодых семей в Окуловском муниципальном районе на 2015-2017 годы"</t>
  </si>
  <si>
    <t xml:space="preserve">        Субсидии молодым семьям в рамках муниципальной программы "Обеспечение жильем молодых семей в Окуловском муниципальном районе на 2015-2017 годы"</t>
  </si>
  <si>
    <t>1700602</t>
  </si>
  <si>
    <t xml:space="preserve">    Муниципальная программа «Развитие физической культуры и спорта в Окуловском муниципальном районе на 2014-2020 годы»</t>
  </si>
  <si>
    <t>2000000</t>
  </si>
  <si>
    <t xml:space="preserve">      Муниципальная программа «Развитие физической культуры и спорта в Окуловском муниципальном районе на 2014-2020 годы»</t>
  </si>
  <si>
    <t xml:space="preserve">        Бюджетные инвестиции в области физической культуры и спорта</t>
  </si>
  <si>
    <t>2000202</t>
  </si>
  <si>
    <t xml:space="preserve">        Реализация прочих мероприятий в области физической культуры и спорта</t>
  </si>
  <si>
    <t>2000799</t>
  </si>
  <si>
    <t xml:space="preserve">        Осуществление отдельных государственных полномочий по присвоению спортивных разрядов и квалификационных категорий спортивных судей</t>
  </si>
  <si>
    <t>2007036</t>
  </si>
  <si>
    <t xml:space="preserve">    Муниципальная программа «Капитальный ремонт плотины "Верхняя" на реке Перетна Нижнего водохранилища в Окуловском районе Новгородской области на 2015-2016 годы»</t>
  </si>
  <si>
    <t>2200000</t>
  </si>
  <si>
    <t xml:space="preserve">      Муниципальная программа «Капитальный ремонт плотины "Верхняя" на реке Перетна Нижнего водохранилища в Окуловском районе Новгородской области на 2015-2016 годы»</t>
  </si>
  <si>
    <t xml:space="preserve">        Капитальный ремонт плотины "Верхняя" на реке Перетна Нижнего водохранилища в Окуловском районе Новгородской области</t>
  </si>
  <si>
    <t>2200698</t>
  </si>
  <si>
    <t xml:space="preserve">    Муниципальная программа "Капитальный ремонт муниципального жилого фонда в Окуловском муниципальном районе на 2015-2017 годы"</t>
  </si>
  <si>
    <t>2300000</t>
  </si>
  <si>
    <t xml:space="preserve">      Муниципальная программа "Капитальный ремонт муниципального жилого фонда в Окуловском муниципальном районе на 2015-2017 годы"</t>
  </si>
  <si>
    <t xml:space="preserve">        Реализация мероприятий по проведению капитального ремонта муниципального жилого фонда</t>
  </si>
  <si>
    <t>2300196</t>
  </si>
  <si>
    <t>ВСЕГО РАСХОДОВ:</t>
  </si>
  <si>
    <t>область</t>
  </si>
  <si>
    <t>район</t>
  </si>
  <si>
    <t>федерация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</si>
</sst>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2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28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2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66">
    <xf numFmtId="0" fontId="0" fillId="2" borderId="0" xfId="0" applyFont="1" applyFill="1" applyAlignment="1">
      <alignment/>
    </xf>
    <xf numFmtId="0" fontId="39" fillId="2" borderId="0" xfId="0" applyFont="1" applyFill="1" applyAlignment="1">
      <alignment/>
    </xf>
    <xf numFmtId="0" fontId="40" fillId="2" borderId="0" xfId="0" applyFont="1" applyFill="1" applyAlignment="1">
      <alignment horizontal="center" wrapText="1"/>
    </xf>
    <xf numFmtId="0" fontId="40" fillId="2" borderId="0" xfId="0" applyFont="1" applyFill="1" applyAlignment="1">
      <alignment horizontal="center"/>
    </xf>
    <xf numFmtId="0" fontId="39" fillId="2" borderId="10" xfId="0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vertical="top" wrapText="1"/>
    </xf>
    <xf numFmtId="49" fontId="39" fillId="2" borderId="10" xfId="0" applyNumberFormat="1" applyFont="1" applyFill="1" applyBorder="1" applyAlignment="1">
      <alignment horizontal="center" vertical="top" shrinkToFit="1"/>
    </xf>
    <xf numFmtId="4" fontId="41" fillId="34" borderId="10" xfId="0" applyNumberFormat="1" applyFont="1" applyFill="1" applyBorder="1" applyAlignment="1">
      <alignment horizontal="right" vertical="top" shrinkToFit="1"/>
    </xf>
    <xf numFmtId="10" fontId="41" fillId="34" borderId="10" xfId="0" applyNumberFormat="1" applyFont="1" applyFill="1" applyBorder="1" applyAlignment="1">
      <alignment horizontal="right" vertical="top" shrinkToFit="1"/>
    </xf>
    <xf numFmtId="4" fontId="41" fillId="32" borderId="10" xfId="0" applyNumberFormat="1" applyFont="1" applyFill="1" applyBorder="1" applyAlignment="1">
      <alignment horizontal="right" vertical="top" shrinkToFit="1"/>
    </xf>
    <xf numFmtId="10" fontId="41" fillId="32" borderId="10" xfId="0" applyNumberFormat="1" applyFont="1" applyFill="1" applyBorder="1" applyAlignment="1">
      <alignment horizontal="right" vertical="top" shrinkToFit="1"/>
    </xf>
    <xf numFmtId="0" fontId="39" fillId="2" borderId="0" xfId="0" applyFont="1" applyFill="1" applyAlignment="1">
      <alignment horizontal="left" wrapText="1"/>
    </xf>
    <xf numFmtId="0" fontId="39" fillId="2" borderId="0" xfId="0" applyFont="1" applyFill="1" applyAlignment="1">
      <alignment wrapText="1"/>
    </xf>
    <xf numFmtId="0" fontId="40" fillId="2" borderId="0" xfId="0" applyFont="1" applyFill="1" applyAlignment="1">
      <alignment horizontal="center" wrapText="1"/>
    </xf>
    <xf numFmtId="0" fontId="40" fillId="2" borderId="0" xfId="0" applyFont="1" applyFill="1" applyAlignment="1">
      <alignment horizontal="center"/>
    </xf>
    <xf numFmtId="0" fontId="39" fillId="2" borderId="11" xfId="0" applyFont="1" applyFill="1" applyBorder="1" applyAlignment="1">
      <alignment horizontal="right"/>
    </xf>
    <xf numFmtId="0" fontId="39" fillId="2" borderId="12" xfId="0" applyFont="1" applyFill="1" applyBorder="1" applyAlignment="1">
      <alignment horizontal="center" vertical="center" wrapText="1"/>
    </xf>
    <xf numFmtId="0" fontId="39" fillId="2" borderId="13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left" wrapText="1"/>
    </xf>
    <xf numFmtId="0" fontId="41" fillId="2" borderId="14" xfId="0" applyFont="1" applyFill="1" applyBorder="1" applyAlignment="1">
      <alignment horizontal="left"/>
    </xf>
    <xf numFmtId="0" fontId="41" fillId="2" borderId="15" xfId="0" applyFont="1" applyFill="1" applyBorder="1" applyAlignment="1">
      <alignment horizontal="left"/>
    </xf>
    <xf numFmtId="0" fontId="41" fillId="2" borderId="16" xfId="0" applyFont="1" applyFill="1" applyBorder="1" applyAlignment="1">
      <alignment horizontal="left"/>
    </xf>
    <xf numFmtId="0" fontId="39" fillId="0" borderId="0" xfId="0" applyFont="1" applyFill="1" applyAlignment="1">
      <alignment wrapText="1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0" fillId="0" borderId="0" xfId="0" applyFont="1" applyFill="1" applyAlignment="1">
      <alignment horizontal="center" wrapText="1"/>
    </xf>
    <xf numFmtId="0" fontId="40" fillId="0" borderId="0" xfId="0" applyFont="1" applyFill="1" applyAlignment="1">
      <alignment horizontal="center" wrapText="1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39" fillId="0" borderId="11" xfId="0" applyFont="1" applyFill="1" applyBorder="1" applyAlignment="1">
      <alignment horizontal="right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top" wrapText="1"/>
    </xf>
    <xf numFmtId="49" fontId="39" fillId="0" borderId="10" xfId="0" applyNumberFormat="1" applyFont="1" applyFill="1" applyBorder="1" applyAlignment="1">
      <alignment horizontal="center" vertical="top" shrinkToFit="1"/>
    </xf>
    <xf numFmtId="4" fontId="41" fillId="0" borderId="10" xfId="0" applyNumberFormat="1" applyFont="1" applyFill="1" applyBorder="1" applyAlignment="1">
      <alignment horizontal="right" vertical="top" shrinkToFit="1"/>
    </xf>
    <xf numFmtId="10" fontId="41" fillId="0" borderId="10" xfId="0" applyNumberFormat="1" applyFont="1" applyFill="1" applyBorder="1" applyAlignment="1">
      <alignment horizontal="right" vertical="top" shrinkToFit="1"/>
    </xf>
    <xf numFmtId="0" fontId="41" fillId="0" borderId="14" xfId="0" applyFont="1" applyFill="1" applyBorder="1" applyAlignment="1">
      <alignment horizontal="left"/>
    </xf>
    <xf numFmtId="0" fontId="41" fillId="0" borderId="15" xfId="0" applyFont="1" applyFill="1" applyBorder="1" applyAlignment="1">
      <alignment horizontal="left"/>
    </xf>
    <xf numFmtId="0" fontId="41" fillId="0" borderId="16" xfId="0" applyFont="1" applyFill="1" applyBorder="1" applyAlignment="1">
      <alignment horizontal="left"/>
    </xf>
    <xf numFmtId="0" fontId="39" fillId="0" borderId="0" xfId="0" applyFont="1" applyFill="1" applyAlignment="1">
      <alignment horizontal="left" wrapText="1"/>
    </xf>
    <xf numFmtId="0" fontId="39" fillId="0" borderId="10" xfId="0" applyFont="1" applyFill="1" applyBorder="1" applyAlignment="1">
      <alignment vertical="top" wrapText="1"/>
    </xf>
    <xf numFmtId="4" fontId="39" fillId="0" borderId="10" xfId="0" applyNumberFormat="1" applyFont="1" applyFill="1" applyBorder="1" applyAlignment="1">
      <alignment horizontal="right" vertical="top" shrinkToFit="1"/>
    </xf>
    <xf numFmtId="10" fontId="39" fillId="0" borderId="10" xfId="0" applyNumberFormat="1" applyFont="1" applyFill="1" applyBorder="1" applyAlignment="1">
      <alignment horizontal="right" vertical="top" shrinkToFit="1"/>
    </xf>
    <xf numFmtId="0" fontId="0" fillId="0" borderId="0" xfId="0" applyFont="1" applyFill="1" applyAlignment="1">
      <alignment/>
    </xf>
    <xf numFmtId="49" fontId="39" fillId="35" borderId="10" xfId="52" applyNumberFormat="1" applyFont="1" applyFill="1" applyBorder="1" applyAlignment="1">
      <alignment horizontal="center" vertical="top" shrinkToFit="1"/>
      <protection/>
    </xf>
    <xf numFmtId="49" fontId="39" fillId="36" borderId="10" xfId="53" applyNumberFormat="1" applyFont="1" applyFill="1" applyBorder="1" applyAlignment="1">
      <alignment horizontal="center" vertical="top" shrinkToFit="1"/>
      <protection/>
    </xf>
    <xf numFmtId="49" fontId="39" fillId="37" borderId="10" xfId="52" applyNumberFormat="1" applyFont="1" applyFill="1" applyBorder="1" applyAlignment="1">
      <alignment horizontal="center" vertical="top" shrinkToFit="1"/>
      <protection/>
    </xf>
    <xf numFmtId="49" fontId="41" fillId="0" borderId="10" xfId="0" applyNumberFormat="1" applyFont="1" applyFill="1" applyBorder="1" applyAlignment="1">
      <alignment horizontal="center" vertical="top" shrinkToFit="1"/>
    </xf>
    <xf numFmtId="0" fontId="0" fillId="0" borderId="10" xfId="0" applyFont="1" applyFill="1" applyBorder="1" applyAlignment="1">
      <alignment/>
    </xf>
    <xf numFmtId="49" fontId="41" fillId="37" borderId="10" xfId="54" applyNumberFormat="1" applyFont="1" applyFill="1" applyBorder="1" applyAlignment="1">
      <alignment horizontal="center" vertical="top" shrinkToFit="1"/>
      <protection/>
    </xf>
    <xf numFmtId="4" fontId="21" fillId="37" borderId="10" xfId="0" applyNumberFormat="1" applyFont="1" applyFill="1" applyBorder="1" applyAlignment="1">
      <alignment/>
    </xf>
    <xf numFmtId="10" fontId="21" fillId="37" borderId="10" xfId="0" applyNumberFormat="1" applyFont="1" applyFill="1" applyBorder="1" applyAlignment="1">
      <alignment/>
    </xf>
    <xf numFmtId="49" fontId="41" fillId="35" borderId="10" xfId="54" applyNumberFormat="1" applyFont="1" applyFill="1" applyBorder="1" applyAlignment="1">
      <alignment horizontal="center" vertical="top" shrinkToFit="1"/>
      <protection/>
    </xf>
    <xf numFmtId="4" fontId="21" fillId="35" borderId="10" xfId="0" applyNumberFormat="1" applyFont="1" applyFill="1" applyBorder="1" applyAlignment="1">
      <alignment/>
    </xf>
    <xf numFmtId="10" fontId="21" fillId="35" borderId="10" xfId="0" applyNumberFormat="1" applyFont="1" applyFill="1" applyBorder="1" applyAlignment="1">
      <alignment/>
    </xf>
    <xf numFmtId="49" fontId="41" fillId="36" borderId="10" xfId="54" applyNumberFormat="1" applyFont="1" applyFill="1" applyBorder="1" applyAlignment="1">
      <alignment horizontal="center" vertical="top" shrinkToFit="1"/>
      <protection/>
    </xf>
    <xf numFmtId="4" fontId="21" fillId="36" borderId="10" xfId="0" applyNumberFormat="1" applyFont="1" applyFill="1" applyBorder="1" applyAlignment="1">
      <alignment/>
    </xf>
    <xf numFmtId="10" fontId="21" fillId="36" borderId="10" xfId="0" applyNumberFormat="1" applyFont="1" applyFill="1" applyBorder="1" applyAlignment="1">
      <alignment/>
    </xf>
    <xf numFmtId="4" fontId="39" fillId="37" borderId="10" xfId="0" applyNumberFormat="1" applyFont="1" applyFill="1" applyBorder="1" applyAlignment="1">
      <alignment horizontal="right" vertical="top" shrinkToFit="1"/>
    </xf>
    <xf numFmtId="10" fontId="39" fillId="37" borderId="10" xfId="0" applyNumberFormat="1" applyFont="1" applyFill="1" applyBorder="1" applyAlignment="1">
      <alignment horizontal="right" vertical="top" shrinkToFit="1"/>
    </xf>
    <xf numFmtId="4" fontId="39" fillId="35" borderId="10" xfId="0" applyNumberFormat="1" applyFont="1" applyFill="1" applyBorder="1" applyAlignment="1">
      <alignment horizontal="right" vertical="top" shrinkToFit="1"/>
    </xf>
    <xf numFmtId="10" fontId="39" fillId="35" borderId="10" xfId="0" applyNumberFormat="1" applyFont="1" applyFill="1" applyBorder="1" applyAlignment="1">
      <alignment horizontal="right" vertical="top" shrinkToFit="1"/>
    </xf>
    <xf numFmtId="4" fontId="39" fillId="36" borderId="10" xfId="0" applyNumberFormat="1" applyFont="1" applyFill="1" applyBorder="1" applyAlignment="1">
      <alignment horizontal="right" vertical="top" shrinkToFit="1"/>
    </xf>
    <xf numFmtId="10" fontId="39" fillId="36" borderId="10" xfId="0" applyNumberFormat="1" applyFont="1" applyFill="1" applyBorder="1" applyAlignment="1">
      <alignment horizontal="right" vertical="top" shrinkToFit="1"/>
    </xf>
    <xf numFmtId="4" fontId="0" fillId="0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 4" xfId="53"/>
    <cellStyle name="Обычный 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6"/>
  <sheetViews>
    <sheetView showGridLines="0" zoomScalePageLayoutView="0" workbookViewId="0" topLeftCell="A1">
      <pane ySplit="7" topLeftCell="A117" activePane="bottomLeft" state="frozen"/>
      <selection pane="topLeft" activeCell="A1" sqref="A1"/>
      <selection pane="bottomLeft" activeCell="AD149" sqref="AD149"/>
    </sheetView>
  </sheetViews>
  <sheetFormatPr defaultColWidth="9.00390625" defaultRowHeight="12.75" outlineLevelRow="2"/>
  <cols>
    <col min="1" max="1" width="40.00390625" style="0" customWidth="1"/>
    <col min="2" max="2" width="7.75390625" style="0" customWidth="1"/>
    <col min="3" max="5" width="11.125" style="0" hidden="1" customWidth="1"/>
    <col min="6" max="6" width="13.625" style="0" hidden="1" customWidth="1"/>
    <col min="7" max="8" width="14.75390625" style="0" hidden="1" customWidth="1"/>
    <col min="9" max="15" width="11.75390625" style="0" hidden="1" customWidth="1"/>
    <col min="16" max="16" width="14.00390625" style="0" customWidth="1"/>
    <col min="17" max="20" width="11.75390625" style="0" hidden="1" customWidth="1"/>
    <col min="21" max="21" width="15.75390625" style="0" bestFit="1" customWidth="1"/>
    <col min="22" max="22" width="11.75390625" style="0" hidden="1" customWidth="1"/>
    <col min="23" max="23" width="13.875" style="0" bestFit="1" customWidth="1"/>
    <col min="24" max="24" width="11.75390625" style="0" hidden="1" customWidth="1"/>
    <col min="25" max="25" width="11.75390625" style="0" customWidth="1"/>
    <col min="26" max="26" width="11.75390625" style="0" hidden="1" customWidth="1"/>
  </cols>
  <sheetData>
    <row r="1" spans="1:26" ht="12.75">
      <c r="A1" s="12"/>
      <c r="B1" s="12"/>
      <c r="C1" s="12"/>
      <c r="D1" s="12"/>
      <c r="E1" s="12"/>
      <c r="F1" s="12"/>
      <c r="G1" s="12"/>
      <c r="H1" s="1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2" t="s">
        <v>0</v>
      </c>
      <c r="B2" s="12"/>
      <c r="C2" s="12"/>
      <c r="D2" s="12"/>
      <c r="E2" s="12"/>
      <c r="F2" s="12"/>
      <c r="G2" s="12"/>
      <c r="H2" s="1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2"/>
      <c r="Z3" s="3"/>
    </row>
    <row r="4" spans="1:26" ht="15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3"/>
      <c r="Z4" s="3"/>
    </row>
    <row r="5" spans="1:26" ht="12.75">
      <c r="A5" s="15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2.75" customHeight="1">
      <c r="A6" s="16" t="s">
        <v>4</v>
      </c>
      <c r="B6" s="16" t="s">
        <v>5</v>
      </c>
      <c r="C6" s="16" t="s">
        <v>6</v>
      </c>
      <c r="D6" s="16" t="s">
        <v>6</v>
      </c>
      <c r="E6" s="16" t="s">
        <v>6</v>
      </c>
      <c r="F6" s="16" t="s">
        <v>6</v>
      </c>
      <c r="G6" s="16" t="s">
        <v>6</v>
      </c>
      <c r="H6" s="16" t="s">
        <v>6</v>
      </c>
      <c r="I6" s="16" t="s">
        <v>6</v>
      </c>
      <c r="J6" s="16" t="s">
        <v>6</v>
      </c>
      <c r="K6" s="16" t="s">
        <v>6</v>
      </c>
      <c r="L6" s="16" t="s">
        <v>6</v>
      </c>
      <c r="M6" s="16" t="s">
        <v>6</v>
      </c>
      <c r="N6" s="16" t="s">
        <v>6</v>
      </c>
      <c r="O6" s="16" t="s">
        <v>6</v>
      </c>
      <c r="P6" s="16" t="s">
        <v>7</v>
      </c>
      <c r="Q6" s="16" t="s">
        <v>6</v>
      </c>
      <c r="R6" s="16" t="s">
        <v>6</v>
      </c>
      <c r="S6" s="16" t="s">
        <v>6</v>
      </c>
      <c r="T6" s="16" t="s">
        <v>6</v>
      </c>
      <c r="U6" s="16" t="s">
        <v>8</v>
      </c>
      <c r="V6" s="4" t="s">
        <v>6</v>
      </c>
      <c r="W6" s="16" t="s">
        <v>9</v>
      </c>
      <c r="X6" s="4" t="s">
        <v>6</v>
      </c>
      <c r="Y6" s="16" t="s">
        <v>10</v>
      </c>
      <c r="Z6" s="16" t="s">
        <v>6</v>
      </c>
    </row>
    <row r="7" spans="1:26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4"/>
      <c r="W7" s="17"/>
      <c r="X7" s="4"/>
      <c r="Y7" s="17"/>
      <c r="Z7" s="17"/>
    </row>
    <row r="8" spans="1:26" ht="63.75">
      <c r="A8" s="5" t="s">
        <v>11</v>
      </c>
      <c r="B8" s="6" t="s">
        <v>12</v>
      </c>
      <c r="C8" s="6"/>
      <c r="D8" s="6"/>
      <c r="E8" s="6"/>
      <c r="F8" s="6"/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30959299</v>
      </c>
      <c r="Q8" s="7">
        <v>0</v>
      </c>
      <c r="R8" s="7">
        <v>0</v>
      </c>
      <c r="S8" s="7">
        <v>0</v>
      </c>
      <c r="T8" s="7">
        <v>0</v>
      </c>
      <c r="U8" s="7">
        <v>25673295.64</v>
      </c>
      <c r="V8" s="7">
        <v>25673295.64</v>
      </c>
      <c r="W8" s="7">
        <v>25343446.33</v>
      </c>
      <c r="X8" s="7">
        <v>25343446.33</v>
      </c>
      <c r="Y8" s="8">
        <f>W8/P8*100%</f>
        <v>0.818605302723424</v>
      </c>
      <c r="Z8" s="7">
        <v>0</v>
      </c>
    </row>
    <row r="9" spans="1:26" ht="127.5" outlineLevel="1">
      <c r="A9" s="5" t="s">
        <v>13</v>
      </c>
      <c r="B9" s="6" t="s">
        <v>14</v>
      </c>
      <c r="C9" s="6"/>
      <c r="D9" s="6"/>
      <c r="E9" s="6"/>
      <c r="F9" s="6"/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7138799</v>
      </c>
      <c r="Q9" s="7">
        <v>0</v>
      </c>
      <c r="R9" s="7">
        <v>0</v>
      </c>
      <c r="S9" s="7">
        <v>0</v>
      </c>
      <c r="T9" s="7">
        <v>0</v>
      </c>
      <c r="U9" s="7">
        <v>5725491.64</v>
      </c>
      <c r="V9" s="7">
        <v>5725491.64</v>
      </c>
      <c r="W9" s="7">
        <v>5395642.33</v>
      </c>
      <c r="X9" s="7">
        <v>5395642.33</v>
      </c>
      <c r="Y9" s="8">
        <f aca="true" t="shared" si="0" ref="Y9:Y72">W9/P9*100%</f>
        <v>0.7558193373983495</v>
      </c>
      <c r="Z9" s="7">
        <v>0</v>
      </c>
    </row>
    <row r="10" spans="1:26" ht="153" outlineLevel="2">
      <c r="A10" s="5" t="s">
        <v>15</v>
      </c>
      <c r="B10" s="6" t="s">
        <v>16</v>
      </c>
      <c r="C10" s="6"/>
      <c r="D10" s="6"/>
      <c r="E10" s="6"/>
      <c r="F10" s="6"/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5352800</v>
      </c>
      <c r="Q10" s="7">
        <v>0</v>
      </c>
      <c r="R10" s="7">
        <v>0</v>
      </c>
      <c r="S10" s="7">
        <v>0</v>
      </c>
      <c r="T10" s="7">
        <v>0</v>
      </c>
      <c r="U10" s="7">
        <v>4859939.71</v>
      </c>
      <c r="V10" s="7">
        <v>4859939.71</v>
      </c>
      <c r="W10" s="7">
        <v>4575011.04</v>
      </c>
      <c r="X10" s="7">
        <v>4575011.04</v>
      </c>
      <c r="Y10" s="8">
        <f t="shared" si="0"/>
        <v>0.8546949334927515</v>
      </c>
      <c r="Z10" s="7">
        <v>0</v>
      </c>
    </row>
    <row r="11" spans="1:26" ht="25.5" outlineLevel="2">
      <c r="A11" s="5" t="s">
        <v>17</v>
      </c>
      <c r="B11" s="6" t="s">
        <v>18</v>
      </c>
      <c r="C11" s="6"/>
      <c r="D11" s="6"/>
      <c r="E11" s="6"/>
      <c r="F11" s="6"/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1768069</v>
      </c>
      <c r="Q11" s="7">
        <v>0</v>
      </c>
      <c r="R11" s="7">
        <v>0</v>
      </c>
      <c r="S11" s="7">
        <v>0</v>
      </c>
      <c r="T11" s="7">
        <v>0</v>
      </c>
      <c r="U11" s="7">
        <v>847621.93</v>
      </c>
      <c r="V11" s="7">
        <v>847621.93</v>
      </c>
      <c r="W11" s="7">
        <v>820631.29</v>
      </c>
      <c r="X11" s="7">
        <v>820631.29</v>
      </c>
      <c r="Y11" s="8">
        <f t="shared" si="0"/>
        <v>0.4641398554015709</v>
      </c>
      <c r="Z11" s="7">
        <v>0</v>
      </c>
    </row>
    <row r="12" spans="1:26" ht="63.75" outlineLevel="2">
      <c r="A12" s="5" t="s">
        <v>19</v>
      </c>
      <c r="B12" s="6" t="s">
        <v>20</v>
      </c>
      <c r="C12" s="6"/>
      <c r="D12" s="6"/>
      <c r="E12" s="6"/>
      <c r="F12" s="6"/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17930</v>
      </c>
      <c r="Q12" s="7">
        <v>0</v>
      </c>
      <c r="R12" s="7">
        <v>0</v>
      </c>
      <c r="S12" s="7">
        <v>0</v>
      </c>
      <c r="T12" s="7">
        <v>0</v>
      </c>
      <c r="U12" s="7">
        <v>17930</v>
      </c>
      <c r="V12" s="7">
        <v>17930</v>
      </c>
      <c r="W12" s="7">
        <v>0</v>
      </c>
      <c r="X12" s="7">
        <v>0</v>
      </c>
      <c r="Y12" s="8">
        <f t="shared" si="0"/>
        <v>0</v>
      </c>
      <c r="Z12" s="7">
        <v>0</v>
      </c>
    </row>
    <row r="13" spans="1:26" ht="114.75" outlineLevel="1">
      <c r="A13" s="5" t="s">
        <v>21</v>
      </c>
      <c r="B13" s="6" t="s">
        <v>22</v>
      </c>
      <c r="C13" s="6"/>
      <c r="D13" s="6"/>
      <c r="E13" s="6"/>
      <c r="F13" s="6"/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23741300</v>
      </c>
      <c r="Q13" s="7">
        <v>0</v>
      </c>
      <c r="R13" s="7">
        <v>0</v>
      </c>
      <c r="S13" s="7">
        <v>0</v>
      </c>
      <c r="T13" s="7">
        <v>0</v>
      </c>
      <c r="U13" s="7">
        <v>19891500</v>
      </c>
      <c r="V13" s="7">
        <v>19891500</v>
      </c>
      <c r="W13" s="7">
        <v>19891500</v>
      </c>
      <c r="X13" s="7">
        <v>19891500</v>
      </c>
      <c r="Y13" s="8">
        <f t="shared" si="0"/>
        <v>0.8378437575027484</v>
      </c>
      <c r="Z13" s="7">
        <v>0</v>
      </c>
    </row>
    <row r="14" spans="1:26" ht="38.25" outlineLevel="2">
      <c r="A14" s="5" t="s">
        <v>23</v>
      </c>
      <c r="B14" s="6" t="s">
        <v>24</v>
      </c>
      <c r="C14" s="6"/>
      <c r="D14" s="6"/>
      <c r="E14" s="6"/>
      <c r="F14" s="6"/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715700</v>
      </c>
      <c r="Q14" s="7">
        <v>0</v>
      </c>
      <c r="R14" s="7">
        <v>0</v>
      </c>
      <c r="S14" s="7">
        <v>0</v>
      </c>
      <c r="T14" s="7">
        <v>0</v>
      </c>
      <c r="U14" s="7">
        <v>715700</v>
      </c>
      <c r="V14" s="7">
        <v>715700</v>
      </c>
      <c r="W14" s="7">
        <v>715700</v>
      </c>
      <c r="X14" s="7">
        <v>715700</v>
      </c>
      <c r="Y14" s="8">
        <f t="shared" si="0"/>
        <v>1</v>
      </c>
      <c r="Z14" s="7">
        <v>0</v>
      </c>
    </row>
    <row r="15" spans="1:26" ht="51" outlineLevel="2">
      <c r="A15" s="5" t="s">
        <v>25</v>
      </c>
      <c r="B15" s="6" t="s">
        <v>26</v>
      </c>
      <c r="C15" s="6"/>
      <c r="D15" s="6"/>
      <c r="E15" s="6"/>
      <c r="F15" s="6"/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9000</v>
      </c>
      <c r="Q15" s="7">
        <v>0</v>
      </c>
      <c r="R15" s="7">
        <v>0</v>
      </c>
      <c r="S15" s="7">
        <v>0</v>
      </c>
      <c r="T15" s="7">
        <v>0</v>
      </c>
      <c r="U15" s="7">
        <v>2500</v>
      </c>
      <c r="V15" s="7">
        <v>2500</v>
      </c>
      <c r="W15" s="7">
        <v>2500</v>
      </c>
      <c r="X15" s="7">
        <v>2500</v>
      </c>
      <c r="Y15" s="8">
        <f t="shared" si="0"/>
        <v>0.2777777777777778</v>
      </c>
      <c r="Z15" s="7">
        <v>0</v>
      </c>
    </row>
    <row r="16" spans="1:26" ht="25.5" outlineLevel="2">
      <c r="A16" s="5" t="s">
        <v>27</v>
      </c>
      <c r="B16" s="6" t="s">
        <v>28</v>
      </c>
      <c r="C16" s="6"/>
      <c r="D16" s="6"/>
      <c r="E16" s="6"/>
      <c r="F16" s="6"/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23016600</v>
      </c>
      <c r="Q16" s="7">
        <v>0</v>
      </c>
      <c r="R16" s="7">
        <v>0</v>
      </c>
      <c r="S16" s="7">
        <v>0</v>
      </c>
      <c r="T16" s="7">
        <v>0</v>
      </c>
      <c r="U16" s="7">
        <v>19173300</v>
      </c>
      <c r="V16" s="7">
        <v>19173300</v>
      </c>
      <c r="W16" s="7">
        <v>19173300</v>
      </c>
      <c r="X16" s="7">
        <v>19173300</v>
      </c>
      <c r="Y16" s="8">
        <f t="shared" si="0"/>
        <v>0.8330205156278512</v>
      </c>
      <c r="Z16" s="7">
        <v>0</v>
      </c>
    </row>
    <row r="17" spans="1:26" ht="102" outlineLevel="1">
      <c r="A17" s="5" t="s">
        <v>29</v>
      </c>
      <c r="B17" s="6" t="s">
        <v>30</v>
      </c>
      <c r="C17" s="6"/>
      <c r="D17" s="6"/>
      <c r="E17" s="6"/>
      <c r="F17" s="6"/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79200</v>
      </c>
      <c r="Q17" s="7">
        <v>0</v>
      </c>
      <c r="R17" s="7">
        <v>0</v>
      </c>
      <c r="S17" s="7">
        <v>0</v>
      </c>
      <c r="T17" s="7">
        <v>0</v>
      </c>
      <c r="U17" s="7">
        <v>56304</v>
      </c>
      <c r="V17" s="7">
        <v>56304</v>
      </c>
      <c r="W17" s="7">
        <v>56304</v>
      </c>
      <c r="X17" s="7">
        <v>56304</v>
      </c>
      <c r="Y17" s="8">
        <f t="shared" si="0"/>
        <v>0.7109090909090909</v>
      </c>
      <c r="Z17" s="7">
        <v>0</v>
      </c>
    </row>
    <row r="18" spans="1:26" ht="114.75" outlineLevel="2">
      <c r="A18" s="5" t="s">
        <v>31</v>
      </c>
      <c r="B18" s="6" t="s">
        <v>32</v>
      </c>
      <c r="C18" s="6"/>
      <c r="D18" s="6"/>
      <c r="E18" s="6"/>
      <c r="F18" s="6"/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36000</v>
      </c>
      <c r="Q18" s="7">
        <v>0</v>
      </c>
      <c r="R18" s="7">
        <v>0</v>
      </c>
      <c r="S18" s="7">
        <v>0</v>
      </c>
      <c r="T18" s="7">
        <v>0</v>
      </c>
      <c r="U18" s="7">
        <v>13104</v>
      </c>
      <c r="V18" s="7">
        <v>13104</v>
      </c>
      <c r="W18" s="7">
        <v>13104</v>
      </c>
      <c r="X18" s="7">
        <v>13104</v>
      </c>
      <c r="Y18" s="8">
        <f t="shared" si="0"/>
        <v>0.364</v>
      </c>
      <c r="Z18" s="7">
        <v>0</v>
      </c>
    </row>
    <row r="19" spans="1:26" ht="89.25" outlineLevel="2">
      <c r="A19" s="5" t="s">
        <v>33</v>
      </c>
      <c r="B19" s="6" t="s">
        <v>34</v>
      </c>
      <c r="C19" s="6"/>
      <c r="D19" s="6"/>
      <c r="E19" s="6"/>
      <c r="F19" s="6"/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43200</v>
      </c>
      <c r="Q19" s="7">
        <v>0</v>
      </c>
      <c r="R19" s="7">
        <v>0</v>
      </c>
      <c r="S19" s="7">
        <v>0</v>
      </c>
      <c r="T19" s="7">
        <v>0</v>
      </c>
      <c r="U19" s="7">
        <v>43200</v>
      </c>
      <c r="V19" s="7">
        <v>43200</v>
      </c>
      <c r="W19" s="7">
        <v>43200</v>
      </c>
      <c r="X19" s="7">
        <v>43200</v>
      </c>
      <c r="Y19" s="8">
        <f t="shared" si="0"/>
        <v>1</v>
      </c>
      <c r="Z19" s="7">
        <v>0</v>
      </c>
    </row>
    <row r="20" spans="1:26" ht="63.75">
      <c r="A20" s="5" t="s">
        <v>35</v>
      </c>
      <c r="B20" s="6" t="s">
        <v>36</v>
      </c>
      <c r="C20" s="6"/>
      <c r="D20" s="6"/>
      <c r="E20" s="6"/>
      <c r="F20" s="6"/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89700</v>
      </c>
      <c r="Q20" s="7">
        <v>0</v>
      </c>
      <c r="R20" s="7">
        <v>0</v>
      </c>
      <c r="S20" s="7">
        <v>0</v>
      </c>
      <c r="T20" s="7">
        <v>0</v>
      </c>
      <c r="U20" s="7">
        <v>89700</v>
      </c>
      <c r="V20" s="7">
        <v>89700</v>
      </c>
      <c r="W20" s="7">
        <v>89700</v>
      </c>
      <c r="X20" s="7">
        <v>89700</v>
      </c>
      <c r="Y20" s="8">
        <f t="shared" si="0"/>
        <v>1</v>
      </c>
      <c r="Z20" s="7">
        <v>0</v>
      </c>
    </row>
    <row r="21" spans="1:26" ht="63.75" outlineLevel="1">
      <c r="A21" s="5" t="s">
        <v>37</v>
      </c>
      <c r="B21" s="6" t="s">
        <v>36</v>
      </c>
      <c r="C21" s="6"/>
      <c r="D21" s="6"/>
      <c r="E21" s="6"/>
      <c r="F21" s="6"/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89700</v>
      </c>
      <c r="Q21" s="7">
        <v>0</v>
      </c>
      <c r="R21" s="7">
        <v>0</v>
      </c>
      <c r="S21" s="7">
        <v>0</v>
      </c>
      <c r="T21" s="7">
        <v>0</v>
      </c>
      <c r="U21" s="7">
        <v>89700</v>
      </c>
      <c r="V21" s="7">
        <v>89700</v>
      </c>
      <c r="W21" s="7">
        <v>89700</v>
      </c>
      <c r="X21" s="7">
        <v>89700</v>
      </c>
      <c r="Y21" s="8">
        <f t="shared" si="0"/>
        <v>1</v>
      </c>
      <c r="Z21" s="7">
        <v>0</v>
      </c>
    </row>
    <row r="22" spans="1:26" ht="76.5" outlineLevel="2">
      <c r="A22" s="5" t="s">
        <v>38</v>
      </c>
      <c r="B22" s="6" t="s">
        <v>39</v>
      </c>
      <c r="C22" s="6"/>
      <c r="D22" s="6"/>
      <c r="E22" s="6"/>
      <c r="F22" s="6"/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22500</v>
      </c>
      <c r="Q22" s="7">
        <v>0</v>
      </c>
      <c r="R22" s="7">
        <v>0</v>
      </c>
      <c r="S22" s="7">
        <v>0</v>
      </c>
      <c r="T22" s="7">
        <v>0</v>
      </c>
      <c r="U22" s="7">
        <v>22500</v>
      </c>
      <c r="V22" s="7">
        <v>22500</v>
      </c>
      <c r="W22" s="7">
        <v>22500</v>
      </c>
      <c r="X22" s="7">
        <v>22500</v>
      </c>
      <c r="Y22" s="8">
        <f t="shared" si="0"/>
        <v>1</v>
      </c>
      <c r="Z22" s="7">
        <v>0</v>
      </c>
    </row>
    <row r="23" spans="1:26" ht="76.5" outlineLevel="2">
      <c r="A23" s="5" t="s">
        <v>40</v>
      </c>
      <c r="B23" s="6" t="s">
        <v>41</v>
      </c>
      <c r="C23" s="6"/>
      <c r="D23" s="6"/>
      <c r="E23" s="6"/>
      <c r="F23" s="6"/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67200</v>
      </c>
      <c r="Q23" s="7">
        <v>0</v>
      </c>
      <c r="R23" s="7">
        <v>0</v>
      </c>
      <c r="S23" s="7">
        <v>0</v>
      </c>
      <c r="T23" s="7">
        <v>0</v>
      </c>
      <c r="U23" s="7">
        <v>67200</v>
      </c>
      <c r="V23" s="7">
        <v>67200</v>
      </c>
      <c r="W23" s="7">
        <v>67200</v>
      </c>
      <c r="X23" s="7">
        <v>67200</v>
      </c>
      <c r="Y23" s="8">
        <f t="shared" si="0"/>
        <v>1</v>
      </c>
      <c r="Z23" s="7">
        <v>0</v>
      </c>
    </row>
    <row r="24" spans="1:26" ht="51">
      <c r="A24" s="5" t="s">
        <v>42</v>
      </c>
      <c r="B24" s="6" t="s">
        <v>43</v>
      </c>
      <c r="C24" s="6"/>
      <c r="D24" s="6"/>
      <c r="E24" s="6"/>
      <c r="F24" s="6"/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50000</v>
      </c>
      <c r="Q24" s="7">
        <v>0</v>
      </c>
      <c r="R24" s="7">
        <v>0</v>
      </c>
      <c r="S24" s="7">
        <v>0</v>
      </c>
      <c r="T24" s="7">
        <v>0</v>
      </c>
      <c r="U24" s="7">
        <v>50000</v>
      </c>
      <c r="V24" s="7">
        <v>50000</v>
      </c>
      <c r="W24" s="7">
        <v>50000</v>
      </c>
      <c r="X24" s="7">
        <v>50000</v>
      </c>
      <c r="Y24" s="8">
        <f t="shared" si="0"/>
        <v>1</v>
      </c>
      <c r="Z24" s="7">
        <v>0</v>
      </c>
    </row>
    <row r="25" spans="1:26" ht="51" outlineLevel="1">
      <c r="A25" s="5" t="s">
        <v>44</v>
      </c>
      <c r="B25" s="6" t="s">
        <v>43</v>
      </c>
      <c r="C25" s="6"/>
      <c r="D25" s="6"/>
      <c r="E25" s="6"/>
      <c r="F25" s="6"/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50000</v>
      </c>
      <c r="Q25" s="7">
        <v>0</v>
      </c>
      <c r="R25" s="7">
        <v>0</v>
      </c>
      <c r="S25" s="7">
        <v>0</v>
      </c>
      <c r="T25" s="7">
        <v>0</v>
      </c>
      <c r="U25" s="7">
        <v>50000</v>
      </c>
      <c r="V25" s="7">
        <v>50000</v>
      </c>
      <c r="W25" s="7">
        <v>50000</v>
      </c>
      <c r="X25" s="7">
        <v>50000</v>
      </c>
      <c r="Y25" s="8">
        <f t="shared" si="0"/>
        <v>1</v>
      </c>
      <c r="Z25" s="7">
        <v>0</v>
      </c>
    </row>
    <row r="26" spans="1:26" ht="63.75" outlineLevel="2">
      <c r="A26" s="5" t="s">
        <v>45</v>
      </c>
      <c r="B26" s="6" t="s">
        <v>46</v>
      </c>
      <c r="C26" s="6"/>
      <c r="D26" s="6"/>
      <c r="E26" s="6"/>
      <c r="F26" s="6"/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50000</v>
      </c>
      <c r="Q26" s="7">
        <v>0</v>
      </c>
      <c r="R26" s="7">
        <v>0</v>
      </c>
      <c r="S26" s="7">
        <v>0</v>
      </c>
      <c r="T26" s="7">
        <v>0</v>
      </c>
      <c r="U26" s="7">
        <v>50000</v>
      </c>
      <c r="V26" s="7">
        <v>50000</v>
      </c>
      <c r="W26" s="7">
        <v>50000</v>
      </c>
      <c r="X26" s="7">
        <v>50000</v>
      </c>
      <c r="Y26" s="8">
        <f t="shared" si="0"/>
        <v>1</v>
      </c>
      <c r="Z26" s="7">
        <v>0</v>
      </c>
    </row>
    <row r="27" spans="1:26" ht="51">
      <c r="A27" s="5" t="s">
        <v>47</v>
      </c>
      <c r="B27" s="6" t="s">
        <v>48</v>
      </c>
      <c r="C27" s="6"/>
      <c r="D27" s="6"/>
      <c r="E27" s="6"/>
      <c r="F27" s="6"/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33000</v>
      </c>
      <c r="Q27" s="7">
        <v>0</v>
      </c>
      <c r="R27" s="7">
        <v>0</v>
      </c>
      <c r="S27" s="7">
        <v>0</v>
      </c>
      <c r="T27" s="7">
        <v>0</v>
      </c>
      <c r="U27" s="7">
        <v>33000</v>
      </c>
      <c r="V27" s="7">
        <v>33000</v>
      </c>
      <c r="W27" s="7">
        <v>33000</v>
      </c>
      <c r="X27" s="7">
        <v>33000</v>
      </c>
      <c r="Y27" s="8">
        <f t="shared" si="0"/>
        <v>1</v>
      </c>
      <c r="Z27" s="7">
        <v>0</v>
      </c>
    </row>
    <row r="28" spans="1:26" ht="51" outlineLevel="1">
      <c r="A28" s="5" t="s">
        <v>49</v>
      </c>
      <c r="B28" s="6" t="s">
        <v>48</v>
      </c>
      <c r="C28" s="6"/>
      <c r="D28" s="6"/>
      <c r="E28" s="6"/>
      <c r="F28" s="6"/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33000</v>
      </c>
      <c r="Q28" s="7">
        <v>0</v>
      </c>
      <c r="R28" s="7">
        <v>0</v>
      </c>
      <c r="S28" s="7">
        <v>0</v>
      </c>
      <c r="T28" s="7">
        <v>0</v>
      </c>
      <c r="U28" s="7">
        <v>33000</v>
      </c>
      <c r="V28" s="7">
        <v>33000</v>
      </c>
      <c r="W28" s="7">
        <v>33000</v>
      </c>
      <c r="X28" s="7">
        <v>33000</v>
      </c>
      <c r="Y28" s="8">
        <f t="shared" si="0"/>
        <v>1</v>
      </c>
      <c r="Z28" s="7">
        <v>0</v>
      </c>
    </row>
    <row r="29" spans="1:26" ht="63.75" outlineLevel="2">
      <c r="A29" s="5" t="s">
        <v>50</v>
      </c>
      <c r="B29" s="6" t="s">
        <v>51</v>
      </c>
      <c r="C29" s="6"/>
      <c r="D29" s="6"/>
      <c r="E29" s="6"/>
      <c r="F29" s="6"/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33000</v>
      </c>
      <c r="Q29" s="7">
        <v>0</v>
      </c>
      <c r="R29" s="7">
        <v>0</v>
      </c>
      <c r="S29" s="7">
        <v>0</v>
      </c>
      <c r="T29" s="7">
        <v>0</v>
      </c>
      <c r="U29" s="7">
        <v>33000</v>
      </c>
      <c r="V29" s="7">
        <v>33000</v>
      </c>
      <c r="W29" s="7">
        <v>33000</v>
      </c>
      <c r="X29" s="7">
        <v>33000</v>
      </c>
      <c r="Y29" s="8">
        <f t="shared" si="0"/>
        <v>1</v>
      </c>
      <c r="Z29" s="7">
        <v>0</v>
      </c>
    </row>
    <row r="30" spans="1:26" ht="76.5">
      <c r="A30" s="5" t="s">
        <v>52</v>
      </c>
      <c r="B30" s="6" t="s">
        <v>53</v>
      </c>
      <c r="C30" s="6"/>
      <c r="D30" s="6"/>
      <c r="E30" s="6"/>
      <c r="F30" s="6"/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155300</v>
      </c>
      <c r="Q30" s="7">
        <v>0</v>
      </c>
      <c r="R30" s="7">
        <v>0</v>
      </c>
      <c r="S30" s="7">
        <v>0</v>
      </c>
      <c r="T30" s="7">
        <v>0</v>
      </c>
      <c r="U30" s="7">
        <v>82804</v>
      </c>
      <c r="V30" s="7">
        <v>82804</v>
      </c>
      <c r="W30" s="7">
        <v>125754</v>
      </c>
      <c r="X30" s="7">
        <v>125754</v>
      </c>
      <c r="Y30" s="8">
        <f t="shared" si="0"/>
        <v>0.8097488731487443</v>
      </c>
      <c r="Z30" s="7">
        <v>0</v>
      </c>
    </row>
    <row r="31" spans="1:26" ht="76.5" outlineLevel="1">
      <c r="A31" s="5" t="s">
        <v>54</v>
      </c>
      <c r="B31" s="6" t="s">
        <v>53</v>
      </c>
      <c r="C31" s="6"/>
      <c r="D31" s="6"/>
      <c r="E31" s="6"/>
      <c r="F31" s="6"/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155300</v>
      </c>
      <c r="Q31" s="7">
        <v>0</v>
      </c>
      <c r="R31" s="7">
        <v>0</v>
      </c>
      <c r="S31" s="7">
        <v>0</v>
      </c>
      <c r="T31" s="7">
        <v>0</v>
      </c>
      <c r="U31" s="7">
        <v>82804</v>
      </c>
      <c r="V31" s="7">
        <v>82804</v>
      </c>
      <c r="W31" s="7">
        <v>125754</v>
      </c>
      <c r="X31" s="7">
        <v>125754</v>
      </c>
      <c r="Y31" s="8">
        <f t="shared" si="0"/>
        <v>0.8097488731487443</v>
      </c>
      <c r="Z31" s="7">
        <v>0</v>
      </c>
    </row>
    <row r="32" spans="1:26" ht="89.25" outlineLevel="2">
      <c r="A32" s="5" t="s">
        <v>55</v>
      </c>
      <c r="B32" s="6" t="s">
        <v>56</v>
      </c>
      <c r="C32" s="6"/>
      <c r="D32" s="6"/>
      <c r="E32" s="6"/>
      <c r="F32" s="6"/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155300</v>
      </c>
      <c r="Q32" s="7">
        <v>0</v>
      </c>
      <c r="R32" s="7">
        <v>0</v>
      </c>
      <c r="S32" s="7">
        <v>0</v>
      </c>
      <c r="T32" s="7">
        <v>0</v>
      </c>
      <c r="U32" s="7">
        <v>82804</v>
      </c>
      <c r="V32" s="7">
        <v>82804</v>
      </c>
      <c r="W32" s="7">
        <v>125754</v>
      </c>
      <c r="X32" s="7">
        <v>125754</v>
      </c>
      <c r="Y32" s="8">
        <f t="shared" si="0"/>
        <v>0.8097488731487443</v>
      </c>
      <c r="Z32" s="7">
        <v>0</v>
      </c>
    </row>
    <row r="33" spans="1:26" ht="63.75">
      <c r="A33" s="5" t="s">
        <v>57</v>
      </c>
      <c r="B33" s="6" t="s">
        <v>58</v>
      </c>
      <c r="C33" s="6"/>
      <c r="D33" s="6"/>
      <c r="E33" s="6"/>
      <c r="F33" s="6"/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100000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8">
        <f t="shared" si="0"/>
        <v>0</v>
      </c>
      <c r="Z33" s="7">
        <v>0</v>
      </c>
    </row>
    <row r="34" spans="1:26" ht="63.75" outlineLevel="1">
      <c r="A34" s="5" t="s">
        <v>59</v>
      </c>
      <c r="B34" s="6" t="s">
        <v>58</v>
      </c>
      <c r="C34" s="6"/>
      <c r="D34" s="6"/>
      <c r="E34" s="6"/>
      <c r="F34" s="6"/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100000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8">
        <f t="shared" si="0"/>
        <v>0</v>
      </c>
      <c r="Z34" s="7">
        <v>0</v>
      </c>
    </row>
    <row r="35" spans="1:26" ht="76.5" outlineLevel="2">
      <c r="A35" s="5" t="s">
        <v>60</v>
      </c>
      <c r="B35" s="6" t="s">
        <v>61</v>
      </c>
      <c r="C35" s="6"/>
      <c r="D35" s="6"/>
      <c r="E35" s="6"/>
      <c r="F35" s="6"/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100000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8">
        <f t="shared" si="0"/>
        <v>0</v>
      </c>
      <c r="Z35" s="7">
        <v>0</v>
      </c>
    </row>
    <row r="36" spans="1:26" ht="63.75">
      <c r="A36" s="5" t="s">
        <v>62</v>
      </c>
      <c r="B36" s="6" t="s">
        <v>63</v>
      </c>
      <c r="C36" s="6"/>
      <c r="D36" s="6"/>
      <c r="E36" s="6"/>
      <c r="F36" s="6"/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15000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8">
        <f t="shared" si="0"/>
        <v>0</v>
      </c>
      <c r="Z36" s="7">
        <v>0</v>
      </c>
    </row>
    <row r="37" spans="1:26" ht="63.75" outlineLevel="1">
      <c r="A37" s="5" t="s">
        <v>64</v>
      </c>
      <c r="B37" s="6" t="s">
        <v>63</v>
      </c>
      <c r="C37" s="6"/>
      <c r="D37" s="6"/>
      <c r="E37" s="6"/>
      <c r="F37" s="6"/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15000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8">
        <f t="shared" si="0"/>
        <v>0</v>
      </c>
      <c r="Z37" s="7">
        <v>0</v>
      </c>
    </row>
    <row r="38" spans="1:26" ht="76.5" outlineLevel="2">
      <c r="A38" s="5" t="s">
        <v>65</v>
      </c>
      <c r="B38" s="6" t="s">
        <v>66</v>
      </c>
      <c r="C38" s="6"/>
      <c r="D38" s="6"/>
      <c r="E38" s="6"/>
      <c r="F38" s="6"/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15000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8">
        <f t="shared" si="0"/>
        <v>0</v>
      </c>
      <c r="Z38" s="7">
        <v>0</v>
      </c>
    </row>
    <row r="39" spans="1:26" ht="51">
      <c r="A39" s="5" t="s">
        <v>67</v>
      </c>
      <c r="B39" s="6" t="s">
        <v>68</v>
      </c>
      <c r="C39" s="6"/>
      <c r="D39" s="6"/>
      <c r="E39" s="6"/>
      <c r="F39" s="6"/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9000</v>
      </c>
      <c r="Q39" s="7">
        <v>0</v>
      </c>
      <c r="R39" s="7">
        <v>0</v>
      </c>
      <c r="S39" s="7">
        <v>0</v>
      </c>
      <c r="T39" s="7">
        <v>0</v>
      </c>
      <c r="U39" s="7">
        <v>4009</v>
      </c>
      <c r="V39" s="7">
        <v>4009</v>
      </c>
      <c r="W39" s="7">
        <v>0</v>
      </c>
      <c r="X39" s="7">
        <v>0</v>
      </c>
      <c r="Y39" s="8">
        <f t="shared" si="0"/>
        <v>0</v>
      </c>
      <c r="Z39" s="7">
        <v>0</v>
      </c>
    </row>
    <row r="40" spans="1:26" ht="51" outlineLevel="1">
      <c r="A40" s="5" t="s">
        <v>69</v>
      </c>
      <c r="B40" s="6" t="s">
        <v>68</v>
      </c>
      <c r="C40" s="6"/>
      <c r="D40" s="6"/>
      <c r="E40" s="6"/>
      <c r="F40" s="6"/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9000</v>
      </c>
      <c r="Q40" s="7">
        <v>0</v>
      </c>
      <c r="R40" s="7">
        <v>0</v>
      </c>
      <c r="S40" s="7">
        <v>0</v>
      </c>
      <c r="T40" s="7">
        <v>0</v>
      </c>
      <c r="U40" s="7">
        <v>4009</v>
      </c>
      <c r="V40" s="7">
        <v>4009</v>
      </c>
      <c r="W40" s="7">
        <v>0</v>
      </c>
      <c r="X40" s="7">
        <v>0</v>
      </c>
      <c r="Y40" s="8">
        <f t="shared" si="0"/>
        <v>0</v>
      </c>
      <c r="Z40" s="7">
        <v>0</v>
      </c>
    </row>
    <row r="41" spans="1:26" ht="63.75" outlineLevel="2">
      <c r="A41" s="5" t="s">
        <v>70</v>
      </c>
      <c r="B41" s="6" t="s">
        <v>71</v>
      </c>
      <c r="C41" s="6"/>
      <c r="D41" s="6"/>
      <c r="E41" s="6"/>
      <c r="F41" s="6"/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9000</v>
      </c>
      <c r="Q41" s="7">
        <v>0</v>
      </c>
      <c r="R41" s="7">
        <v>0</v>
      </c>
      <c r="S41" s="7">
        <v>0</v>
      </c>
      <c r="T41" s="7">
        <v>0</v>
      </c>
      <c r="U41" s="7">
        <v>4009</v>
      </c>
      <c r="V41" s="7">
        <v>4009</v>
      </c>
      <c r="W41" s="7">
        <v>0</v>
      </c>
      <c r="X41" s="7">
        <v>0</v>
      </c>
      <c r="Y41" s="8">
        <f t="shared" si="0"/>
        <v>0</v>
      </c>
      <c r="Z41" s="7">
        <v>0</v>
      </c>
    </row>
    <row r="42" spans="1:26" ht="63.75">
      <c r="A42" s="5" t="s">
        <v>72</v>
      </c>
      <c r="B42" s="6" t="s">
        <v>73</v>
      </c>
      <c r="C42" s="6"/>
      <c r="D42" s="6"/>
      <c r="E42" s="6"/>
      <c r="F42" s="6"/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8" t="e">
        <f t="shared" si="0"/>
        <v>#DIV/0!</v>
      </c>
      <c r="Z42" s="7">
        <v>0</v>
      </c>
    </row>
    <row r="43" spans="1:26" ht="63.75" outlineLevel="1">
      <c r="A43" s="5" t="s">
        <v>74</v>
      </c>
      <c r="B43" s="6" t="s">
        <v>73</v>
      </c>
      <c r="C43" s="6"/>
      <c r="D43" s="6"/>
      <c r="E43" s="6"/>
      <c r="F43" s="6"/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8" t="e">
        <f t="shared" si="0"/>
        <v>#DIV/0!</v>
      </c>
      <c r="Z43" s="7">
        <v>0</v>
      </c>
    </row>
    <row r="44" spans="1:26" ht="63.75" outlineLevel="2">
      <c r="A44" s="5" t="s">
        <v>75</v>
      </c>
      <c r="B44" s="6" t="s">
        <v>76</v>
      </c>
      <c r="C44" s="6"/>
      <c r="D44" s="6"/>
      <c r="E44" s="6"/>
      <c r="F44" s="6"/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8" t="e">
        <f t="shared" si="0"/>
        <v>#DIV/0!</v>
      </c>
      <c r="Z44" s="7">
        <v>0</v>
      </c>
    </row>
    <row r="45" spans="1:26" ht="63.75">
      <c r="A45" s="5" t="s">
        <v>77</v>
      </c>
      <c r="B45" s="6" t="s">
        <v>78</v>
      </c>
      <c r="C45" s="6"/>
      <c r="D45" s="6"/>
      <c r="E45" s="6"/>
      <c r="F45" s="6"/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600000</v>
      </c>
      <c r="Q45" s="7">
        <v>0</v>
      </c>
      <c r="R45" s="7">
        <v>0</v>
      </c>
      <c r="S45" s="7">
        <v>0</v>
      </c>
      <c r="T45" s="7">
        <v>0</v>
      </c>
      <c r="U45" s="7">
        <v>297000</v>
      </c>
      <c r="V45" s="7">
        <v>297000</v>
      </c>
      <c r="W45" s="7">
        <v>221250</v>
      </c>
      <c r="X45" s="7">
        <v>221250</v>
      </c>
      <c r="Y45" s="8">
        <f t="shared" si="0"/>
        <v>0.36875</v>
      </c>
      <c r="Z45" s="7">
        <v>0</v>
      </c>
    </row>
    <row r="46" spans="1:26" ht="63.75" outlineLevel="1">
      <c r="A46" s="5" t="s">
        <v>79</v>
      </c>
      <c r="B46" s="6" t="s">
        <v>78</v>
      </c>
      <c r="C46" s="6"/>
      <c r="D46" s="6"/>
      <c r="E46" s="6"/>
      <c r="F46" s="6"/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600000</v>
      </c>
      <c r="Q46" s="7">
        <v>0</v>
      </c>
      <c r="R46" s="7">
        <v>0</v>
      </c>
      <c r="S46" s="7">
        <v>0</v>
      </c>
      <c r="T46" s="7">
        <v>0</v>
      </c>
      <c r="U46" s="7">
        <v>297000</v>
      </c>
      <c r="V46" s="7">
        <v>297000</v>
      </c>
      <c r="W46" s="7">
        <v>221250</v>
      </c>
      <c r="X46" s="7">
        <v>221250</v>
      </c>
      <c r="Y46" s="8">
        <f t="shared" si="0"/>
        <v>0.36875</v>
      </c>
      <c r="Z46" s="7">
        <v>0</v>
      </c>
    </row>
    <row r="47" spans="1:26" ht="76.5" outlineLevel="2">
      <c r="A47" s="5" t="s">
        <v>80</v>
      </c>
      <c r="B47" s="6" t="s">
        <v>81</v>
      </c>
      <c r="C47" s="6"/>
      <c r="D47" s="6"/>
      <c r="E47" s="6"/>
      <c r="F47" s="6"/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600000</v>
      </c>
      <c r="Q47" s="7">
        <v>0</v>
      </c>
      <c r="R47" s="7">
        <v>0</v>
      </c>
      <c r="S47" s="7">
        <v>0</v>
      </c>
      <c r="T47" s="7">
        <v>0</v>
      </c>
      <c r="U47" s="7">
        <v>297000</v>
      </c>
      <c r="V47" s="7">
        <v>297000</v>
      </c>
      <c r="W47" s="7">
        <v>221250</v>
      </c>
      <c r="X47" s="7">
        <v>221250</v>
      </c>
      <c r="Y47" s="8">
        <f t="shared" si="0"/>
        <v>0.36875</v>
      </c>
      <c r="Z47" s="7">
        <v>0</v>
      </c>
    </row>
    <row r="48" spans="1:26" ht="51">
      <c r="A48" s="5" t="s">
        <v>82</v>
      </c>
      <c r="B48" s="6" t="s">
        <v>83</v>
      </c>
      <c r="C48" s="6"/>
      <c r="D48" s="6"/>
      <c r="E48" s="6"/>
      <c r="F48" s="6"/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1452600</v>
      </c>
      <c r="Q48" s="7">
        <v>0</v>
      </c>
      <c r="R48" s="7">
        <v>0</v>
      </c>
      <c r="S48" s="7">
        <v>0</v>
      </c>
      <c r="T48" s="7">
        <v>0</v>
      </c>
      <c r="U48" s="7">
        <v>153400</v>
      </c>
      <c r="V48" s="7">
        <v>153400</v>
      </c>
      <c r="W48" s="7">
        <v>18000</v>
      </c>
      <c r="X48" s="7">
        <v>18000</v>
      </c>
      <c r="Y48" s="8">
        <f t="shared" si="0"/>
        <v>0.012391573729863693</v>
      </c>
      <c r="Z48" s="7">
        <v>0</v>
      </c>
    </row>
    <row r="49" spans="1:26" ht="51" outlineLevel="1">
      <c r="A49" s="5" t="s">
        <v>84</v>
      </c>
      <c r="B49" s="6" t="s">
        <v>85</v>
      </c>
      <c r="C49" s="6"/>
      <c r="D49" s="6"/>
      <c r="E49" s="6"/>
      <c r="F49" s="6"/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8" t="e">
        <f t="shared" si="0"/>
        <v>#DIV/0!</v>
      </c>
      <c r="Z49" s="7">
        <v>0</v>
      </c>
    </row>
    <row r="50" spans="1:26" ht="51" outlineLevel="2">
      <c r="A50" s="5" t="s">
        <v>86</v>
      </c>
      <c r="B50" s="6" t="s">
        <v>87</v>
      </c>
      <c r="C50" s="6"/>
      <c r="D50" s="6"/>
      <c r="E50" s="6"/>
      <c r="F50" s="6"/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8" t="e">
        <f t="shared" si="0"/>
        <v>#DIV/0!</v>
      </c>
      <c r="Z50" s="7">
        <v>0</v>
      </c>
    </row>
    <row r="51" spans="1:26" ht="25.5" outlineLevel="1">
      <c r="A51" s="5" t="s">
        <v>88</v>
      </c>
      <c r="B51" s="6" t="s">
        <v>89</v>
      </c>
      <c r="C51" s="6"/>
      <c r="D51" s="6"/>
      <c r="E51" s="6"/>
      <c r="F51" s="6"/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18000</v>
      </c>
      <c r="Q51" s="7">
        <v>0</v>
      </c>
      <c r="R51" s="7">
        <v>0</v>
      </c>
      <c r="S51" s="7">
        <v>0</v>
      </c>
      <c r="T51" s="7">
        <v>0</v>
      </c>
      <c r="U51" s="7">
        <v>18000</v>
      </c>
      <c r="V51" s="7">
        <v>18000</v>
      </c>
      <c r="W51" s="7">
        <v>18000</v>
      </c>
      <c r="X51" s="7">
        <v>18000</v>
      </c>
      <c r="Y51" s="8">
        <f t="shared" si="0"/>
        <v>1</v>
      </c>
      <c r="Z51" s="7">
        <v>0</v>
      </c>
    </row>
    <row r="52" spans="1:26" ht="51" outlineLevel="2">
      <c r="A52" s="5" t="s">
        <v>90</v>
      </c>
      <c r="B52" s="6" t="s">
        <v>91</v>
      </c>
      <c r="C52" s="6"/>
      <c r="D52" s="6"/>
      <c r="E52" s="6"/>
      <c r="F52" s="6"/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18000</v>
      </c>
      <c r="Q52" s="7">
        <v>0</v>
      </c>
      <c r="R52" s="7">
        <v>0</v>
      </c>
      <c r="S52" s="7">
        <v>0</v>
      </c>
      <c r="T52" s="7">
        <v>0</v>
      </c>
      <c r="U52" s="7">
        <v>18000</v>
      </c>
      <c r="V52" s="7">
        <v>18000</v>
      </c>
      <c r="W52" s="7">
        <v>18000</v>
      </c>
      <c r="X52" s="7">
        <v>18000</v>
      </c>
      <c r="Y52" s="8">
        <f t="shared" si="0"/>
        <v>1</v>
      </c>
      <c r="Z52" s="7">
        <v>0</v>
      </c>
    </row>
    <row r="53" spans="1:26" ht="38.25" outlineLevel="1">
      <c r="A53" s="5" t="s">
        <v>92</v>
      </c>
      <c r="B53" s="6" t="s">
        <v>93</v>
      </c>
      <c r="C53" s="6"/>
      <c r="D53" s="6"/>
      <c r="E53" s="6"/>
      <c r="F53" s="6"/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1434600</v>
      </c>
      <c r="Q53" s="7">
        <v>0</v>
      </c>
      <c r="R53" s="7">
        <v>0</v>
      </c>
      <c r="S53" s="7">
        <v>0</v>
      </c>
      <c r="T53" s="7">
        <v>0</v>
      </c>
      <c r="U53" s="7">
        <v>135400</v>
      </c>
      <c r="V53" s="7">
        <v>135400</v>
      </c>
      <c r="W53" s="7">
        <v>0</v>
      </c>
      <c r="X53" s="7">
        <v>0</v>
      </c>
      <c r="Y53" s="8">
        <f t="shared" si="0"/>
        <v>0</v>
      </c>
      <c r="Z53" s="7">
        <v>0</v>
      </c>
    </row>
    <row r="54" spans="1:26" ht="51" outlineLevel="2">
      <c r="A54" s="5" t="s">
        <v>94</v>
      </c>
      <c r="B54" s="6" t="s">
        <v>95</v>
      </c>
      <c r="C54" s="6"/>
      <c r="D54" s="6"/>
      <c r="E54" s="6"/>
      <c r="F54" s="6"/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306000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8">
        <f t="shared" si="0"/>
        <v>0</v>
      </c>
      <c r="Z54" s="7">
        <v>0</v>
      </c>
    </row>
    <row r="55" spans="1:26" ht="63.75" outlineLevel="2">
      <c r="A55" s="5" t="s">
        <v>96</v>
      </c>
      <c r="B55" s="6" t="s">
        <v>97</v>
      </c>
      <c r="C55" s="6"/>
      <c r="D55" s="6"/>
      <c r="E55" s="6"/>
      <c r="F55" s="6"/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8" t="e">
        <f t="shared" si="0"/>
        <v>#DIV/0!</v>
      </c>
      <c r="Z55" s="7">
        <v>0</v>
      </c>
    </row>
    <row r="56" spans="1:26" ht="63.75" outlineLevel="2">
      <c r="A56" s="5" t="s">
        <v>98</v>
      </c>
      <c r="B56" s="6" t="s">
        <v>99</v>
      </c>
      <c r="C56" s="6"/>
      <c r="D56" s="6"/>
      <c r="E56" s="6"/>
      <c r="F56" s="6"/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993200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8">
        <f t="shared" si="0"/>
        <v>0</v>
      </c>
      <c r="Z56" s="7">
        <v>0</v>
      </c>
    </row>
    <row r="57" spans="1:26" ht="51" outlineLevel="2">
      <c r="A57" s="5" t="s">
        <v>100</v>
      </c>
      <c r="B57" s="6" t="s">
        <v>101</v>
      </c>
      <c r="C57" s="6"/>
      <c r="D57" s="6"/>
      <c r="E57" s="6"/>
      <c r="F57" s="6"/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135400</v>
      </c>
      <c r="Q57" s="7">
        <v>0</v>
      </c>
      <c r="R57" s="7">
        <v>0</v>
      </c>
      <c r="S57" s="7">
        <v>0</v>
      </c>
      <c r="T57" s="7">
        <v>0</v>
      </c>
      <c r="U57" s="7">
        <v>135400</v>
      </c>
      <c r="V57" s="7">
        <v>135400</v>
      </c>
      <c r="W57" s="7">
        <v>0</v>
      </c>
      <c r="X57" s="7">
        <v>0</v>
      </c>
      <c r="Y57" s="8">
        <f t="shared" si="0"/>
        <v>0</v>
      </c>
      <c r="Z57" s="7">
        <v>0</v>
      </c>
    </row>
    <row r="58" spans="1:26" ht="51" outlineLevel="1">
      <c r="A58" s="5" t="s">
        <v>102</v>
      </c>
      <c r="B58" s="6" t="s">
        <v>103</v>
      </c>
      <c r="C58" s="6"/>
      <c r="D58" s="6"/>
      <c r="E58" s="6"/>
      <c r="F58" s="6"/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8" t="e">
        <f t="shared" si="0"/>
        <v>#DIV/0!</v>
      </c>
      <c r="Z58" s="7">
        <v>0</v>
      </c>
    </row>
    <row r="59" spans="1:26" ht="114.75" outlineLevel="2">
      <c r="A59" s="5" t="s">
        <v>104</v>
      </c>
      <c r="B59" s="6" t="s">
        <v>105</v>
      </c>
      <c r="C59" s="6"/>
      <c r="D59" s="6"/>
      <c r="E59" s="6"/>
      <c r="F59" s="6"/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8" t="e">
        <f t="shared" si="0"/>
        <v>#DIV/0!</v>
      </c>
      <c r="Z59" s="7">
        <v>0</v>
      </c>
    </row>
    <row r="60" spans="1:26" ht="63.75" outlineLevel="2">
      <c r="A60" s="5" t="s">
        <v>96</v>
      </c>
      <c r="B60" s="6" t="s">
        <v>106</v>
      </c>
      <c r="C60" s="6"/>
      <c r="D60" s="6"/>
      <c r="E60" s="6"/>
      <c r="F60" s="6"/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8" t="e">
        <f t="shared" si="0"/>
        <v>#DIV/0!</v>
      </c>
      <c r="Z60" s="7">
        <v>0</v>
      </c>
    </row>
    <row r="61" spans="1:26" ht="89.25">
      <c r="A61" s="5" t="s">
        <v>107</v>
      </c>
      <c r="B61" s="6" t="s">
        <v>108</v>
      </c>
      <c r="C61" s="6"/>
      <c r="D61" s="6"/>
      <c r="E61" s="6"/>
      <c r="F61" s="6"/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1890826.17</v>
      </c>
      <c r="Q61" s="7">
        <v>0</v>
      </c>
      <c r="R61" s="7">
        <v>0</v>
      </c>
      <c r="S61" s="7">
        <v>0</v>
      </c>
      <c r="T61" s="7">
        <v>0</v>
      </c>
      <c r="U61" s="7">
        <v>1157869.17</v>
      </c>
      <c r="V61" s="7">
        <v>1157869.17</v>
      </c>
      <c r="W61" s="7">
        <v>969580.39</v>
      </c>
      <c r="X61" s="7">
        <v>969580.39</v>
      </c>
      <c r="Y61" s="8">
        <f t="shared" si="0"/>
        <v>0.5127813467908581</v>
      </c>
      <c r="Z61" s="7">
        <v>0</v>
      </c>
    </row>
    <row r="62" spans="1:26" ht="89.25" outlineLevel="1">
      <c r="A62" s="5" t="s">
        <v>109</v>
      </c>
      <c r="B62" s="6" t="s">
        <v>108</v>
      </c>
      <c r="C62" s="6"/>
      <c r="D62" s="6"/>
      <c r="E62" s="6"/>
      <c r="F62" s="6"/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1890826.17</v>
      </c>
      <c r="Q62" s="7">
        <v>0</v>
      </c>
      <c r="R62" s="7">
        <v>0</v>
      </c>
      <c r="S62" s="7">
        <v>0</v>
      </c>
      <c r="T62" s="7">
        <v>0</v>
      </c>
      <c r="U62" s="7">
        <v>1157869.17</v>
      </c>
      <c r="V62" s="7">
        <v>1157869.17</v>
      </c>
      <c r="W62" s="7">
        <v>969580.39</v>
      </c>
      <c r="X62" s="7">
        <v>969580.39</v>
      </c>
      <c r="Y62" s="8">
        <f t="shared" si="0"/>
        <v>0.5127813467908581</v>
      </c>
      <c r="Z62" s="7">
        <v>0</v>
      </c>
    </row>
    <row r="63" spans="1:26" ht="51" outlineLevel="2">
      <c r="A63" s="5" t="s">
        <v>110</v>
      </c>
      <c r="B63" s="6" t="s">
        <v>111</v>
      </c>
      <c r="C63" s="6"/>
      <c r="D63" s="6"/>
      <c r="E63" s="6"/>
      <c r="F63" s="6"/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1176700</v>
      </c>
      <c r="Q63" s="7">
        <v>0</v>
      </c>
      <c r="R63" s="7">
        <v>0</v>
      </c>
      <c r="S63" s="7">
        <v>0</v>
      </c>
      <c r="T63" s="7">
        <v>0</v>
      </c>
      <c r="U63" s="7">
        <v>1115743</v>
      </c>
      <c r="V63" s="7">
        <v>1115743</v>
      </c>
      <c r="W63" s="7">
        <v>927454.22</v>
      </c>
      <c r="X63" s="7">
        <v>927454.22</v>
      </c>
      <c r="Y63" s="8">
        <f t="shared" si="0"/>
        <v>0.7881823914336704</v>
      </c>
      <c r="Z63" s="7">
        <v>0</v>
      </c>
    </row>
    <row r="64" spans="1:26" ht="51" outlineLevel="2">
      <c r="A64" s="5" t="s">
        <v>112</v>
      </c>
      <c r="B64" s="6" t="s">
        <v>113</v>
      </c>
      <c r="C64" s="6"/>
      <c r="D64" s="6"/>
      <c r="E64" s="6"/>
      <c r="F64" s="6"/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714126.17</v>
      </c>
      <c r="Q64" s="7">
        <v>0</v>
      </c>
      <c r="R64" s="7">
        <v>0</v>
      </c>
      <c r="S64" s="7">
        <v>0</v>
      </c>
      <c r="T64" s="7">
        <v>0</v>
      </c>
      <c r="U64" s="7">
        <v>42126.17</v>
      </c>
      <c r="V64" s="7">
        <v>42126.17</v>
      </c>
      <c r="W64" s="7">
        <v>42126.17</v>
      </c>
      <c r="X64" s="7">
        <v>42126.17</v>
      </c>
      <c r="Y64" s="8">
        <f t="shared" si="0"/>
        <v>0.05898981408285317</v>
      </c>
      <c r="Z64" s="7">
        <v>0</v>
      </c>
    </row>
    <row r="65" spans="1:26" ht="76.5">
      <c r="A65" s="5" t="s">
        <v>114</v>
      </c>
      <c r="B65" s="6" t="s">
        <v>115</v>
      </c>
      <c r="C65" s="6"/>
      <c r="D65" s="6"/>
      <c r="E65" s="6"/>
      <c r="F65" s="6"/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23864752.48</v>
      </c>
      <c r="Q65" s="7">
        <v>0</v>
      </c>
      <c r="R65" s="7">
        <v>0</v>
      </c>
      <c r="S65" s="7">
        <v>0</v>
      </c>
      <c r="T65" s="7">
        <v>0</v>
      </c>
      <c r="U65" s="7">
        <v>20652174.89</v>
      </c>
      <c r="V65" s="7">
        <v>20652174.89</v>
      </c>
      <c r="W65" s="7">
        <v>20289657.19</v>
      </c>
      <c r="X65" s="7">
        <v>20289657.19</v>
      </c>
      <c r="Y65" s="8">
        <f t="shared" si="0"/>
        <v>0.8501934896246618</v>
      </c>
      <c r="Z65" s="7">
        <v>0</v>
      </c>
    </row>
    <row r="66" spans="1:26" ht="76.5" outlineLevel="1">
      <c r="A66" s="5" t="s">
        <v>116</v>
      </c>
      <c r="B66" s="6" t="s">
        <v>115</v>
      </c>
      <c r="C66" s="6"/>
      <c r="D66" s="6"/>
      <c r="E66" s="6"/>
      <c r="F66" s="6"/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23864752.48</v>
      </c>
      <c r="Q66" s="7">
        <v>0</v>
      </c>
      <c r="R66" s="7">
        <v>0</v>
      </c>
      <c r="S66" s="7">
        <v>0</v>
      </c>
      <c r="T66" s="7">
        <v>0</v>
      </c>
      <c r="U66" s="7">
        <v>20652174.89</v>
      </c>
      <c r="V66" s="7">
        <v>20652174.89</v>
      </c>
      <c r="W66" s="7">
        <v>20289657.19</v>
      </c>
      <c r="X66" s="7">
        <v>20289657.19</v>
      </c>
      <c r="Y66" s="8">
        <f t="shared" si="0"/>
        <v>0.8501934896246618</v>
      </c>
      <c r="Z66" s="7">
        <v>0</v>
      </c>
    </row>
    <row r="67" spans="1:26" ht="140.25" outlineLevel="2">
      <c r="A67" s="5" t="s">
        <v>117</v>
      </c>
      <c r="B67" s="6" t="s">
        <v>118</v>
      </c>
      <c r="C67" s="6"/>
      <c r="D67" s="6"/>
      <c r="E67" s="6"/>
      <c r="F67" s="6"/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2027000</v>
      </c>
      <c r="Q67" s="7">
        <v>0</v>
      </c>
      <c r="R67" s="7">
        <v>0</v>
      </c>
      <c r="S67" s="7">
        <v>0</v>
      </c>
      <c r="T67" s="7">
        <v>0</v>
      </c>
      <c r="U67" s="7">
        <v>1934599.14</v>
      </c>
      <c r="V67" s="7">
        <v>1934599.14</v>
      </c>
      <c r="W67" s="7">
        <v>1875242.09</v>
      </c>
      <c r="X67" s="7">
        <v>1875242.09</v>
      </c>
      <c r="Y67" s="8">
        <f t="shared" si="0"/>
        <v>0.9251317661568821</v>
      </c>
      <c r="Z67" s="7">
        <v>0</v>
      </c>
    </row>
    <row r="68" spans="1:26" ht="63.75" outlineLevel="2">
      <c r="A68" s="5" t="s">
        <v>119</v>
      </c>
      <c r="B68" s="6" t="s">
        <v>120</v>
      </c>
      <c r="C68" s="6"/>
      <c r="D68" s="6"/>
      <c r="E68" s="6"/>
      <c r="F68" s="6"/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15000000</v>
      </c>
      <c r="Q68" s="7">
        <v>0</v>
      </c>
      <c r="R68" s="7">
        <v>0</v>
      </c>
      <c r="S68" s="7">
        <v>0</v>
      </c>
      <c r="T68" s="7">
        <v>0</v>
      </c>
      <c r="U68" s="7">
        <v>12063723.27</v>
      </c>
      <c r="V68" s="7">
        <v>12063723.27</v>
      </c>
      <c r="W68" s="7">
        <v>12063721.33</v>
      </c>
      <c r="X68" s="7">
        <v>12063721.33</v>
      </c>
      <c r="Y68" s="8">
        <f t="shared" si="0"/>
        <v>0.8042480886666666</v>
      </c>
      <c r="Z68" s="7">
        <v>0</v>
      </c>
    </row>
    <row r="69" spans="1:26" ht="76.5" outlineLevel="2">
      <c r="A69" s="5" t="s">
        <v>121</v>
      </c>
      <c r="B69" s="6" t="s">
        <v>122</v>
      </c>
      <c r="C69" s="6"/>
      <c r="D69" s="6"/>
      <c r="E69" s="6"/>
      <c r="F69" s="6"/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6837752.48</v>
      </c>
      <c r="Q69" s="7">
        <v>0</v>
      </c>
      <c r="R69" s="7">
        <v>0</v>
      </c>
      <c r="S69" s="7">
        <v>0</v>
      </c>
      <c r="T69" s="7">
        <v>0</v>
      </c>
      <c r="U69" s="7">
        <v>6653852.48</v>
      </c>
      <c r="V69" s="7">
        <v>6653852.48</v>
      </c>
      <c r="W69" s="7">
        <v>6350693.77</v>
      </c>
      <c r="X69" s="7">
        <v>6350693.77</v>
      </c>
      <c r="Y69" s="8">
        <f t="shared" si="0"/>
        <v>0.928769180893193</v>
      </c>
      <c r="Z69" s="7">
        <v>0</v>
      </c>
    </row>
    <row r="70" spans="1:26" ht="51">
      <c r="A70" s="5" t="s">
        <v>123</v>
      </c>
      <c r="B70" s="6" t="s">
        <v>124</v>
      </c>
      <c r="C70" s="6"/>
      <c r="D70" s="6"/>
      <c r="E70" s="6"/>
      <c r="F70" s="6"/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301792704</v>
      </c>
      <c r="Q70" s="7">
        <v>0</v>
      </c>
      <c r="R70" s="7">
        <v>0</v>
      </c>
      <c r="S70" s="7">
        <v>0</v>
      </c>
      <c r="T70" s="7">
        <v>0</v>
      </c>
      <c r="U70" s="7">
        <v>256005571.88</v>
      </c>
      <c r="V70" s="7">
        <v>256005571.88</v>
      </c>
      <c r="W70" s="7">
        <v>254436406.77</v>
      </c>
      <c r="X70" s="7">
        <v>254436406.77</v>
      </c>
      <c r="Y70" s="8">
        <f t="shared" si="0"/>
        <v>0.843083359530123</v>
      </c>
      <c r="Z70" s="7">
        <v>0</v>
      </c>
    </row>
    <row r="71" spans="1:26" ht="89.25" outlineLevel="1">
      <c r="A71" s="5" t="s">
        <v>125</v>
      </c>
      <c r="B71" s="6" t="s">
        <v>126</v>
      </c>
      <c r="C71" s="6"/>
      <c r="D71" s="6"/>
      <c r="E71" s="6"/>
      <c r="F71" s="6"/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11311900</v>
      </c>
      <c r="Q71" s="7">
        <v>0</v>
      </c>
      <c r="R71" s="7">
        <v>0</v>
      </c>
      <c r="S71" s="7">
        <v>0</v>
      </c>
      <c r="T71" s="7">
        <v>0</v>
      </c>
      <c r="U71" s="7">
        <v>8206590.2</v>
      </c>
      <c r="V71" s="7">
        <v>8206590.2</v>
      </c>
      <c r="W71" s="7">
        <v>8206590.2</v>
      </c>
      <c r="X71" s="7">
        <v>8206590.2</v>
      </c>
      <c r="Y71" s="8">
        <f t="shared" si="0"/>
        <v>0.7254829162209708</v>
      </c>
      <c r="Z71" s="7">
        <v>0</v>
      </c>
    </row>
    <row r="72" spans="1:26" ht="114.75" outlineLevel="2">
      <c r="A72" s="5" t="s">
        <v>127</v>
      </c>
      <c r="B72" s="6" t="s">
        <v>128</v>
      </c>
      <c r="C72" s="6"/>
      <c r="D72" s="6"/>
      <c r="E72" s="6"/>
      <c r="F72" s="6"/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187700</v>
      </c>
      <c r="Q72" s="7">
        <v>0</v>
      </c>
      <c r="R72" s="7">
        <v>0</v>
      </c>
      <c r="S72" s="7">
        <v>0</v>
      </c>
      <c r="T72" s="7">
        <v>0</v>
      </c>
      <c r="U72" s="7">
        <v>187700</v>
      </c>
      <c r="V72" s="7">
        <v>187700</v>
      </c>
      <c r="W72" s="7">
        <v>187700</v>
      </c>
      <c r="X72" s="7">
        <v>187700</v>
      </c>
      <c r="Y72" s="8">
        <f t="shared" si="0"/>
        <v>1</v>
      </c>
      <c r="Z72" s="7">
        <v>0</v>
      </c>
    </row>
    <row r="73" spans="1:26" ht="51" outlineLevel="2">
      <c r="A73" s="5" t="s">
        <v>129</v>
      </c>
      <c r="B73" s="6" t="s">
        <v>130</v>
      </c>
      <c r="C73" s="6"/>
      <c r="D73" s="6"/>
      <c r="E73" s="6"/>
      <c r="F73" s="6"/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6270100</v>
      </c>
      <c r="Q73" s="7">
        <v>0</v>
      </c>
      <c r="R73" s="7">
        <v>0</v>
      </c>
      <c r="S73" s="7">
        <v>0</v>
      </c>
      <c r="T73" s="7">
        <v>0</v>
      </c>
      <c r="U73" s="7">
        <v>4305105.47</v>
      </c>
      <c r="V73" s="7">
        <v>4305105.47</v>
      </c>
      <c r="W73" s="7">
        <v>4305105.47</v>
      </c>
      <c r="X73" s="7">
        <v>4305105.47</v>
      </c>
      <c r="Y73" s="8">
        <f aca="true" t="shared" si="1" ref="Y73:Y136">W73/P73*100%</f>
        <v>0.6866087414873766</v>
      </c>
      <c r="Z73" s="7">
        <v>0</v>
      </c>
    </row>
    <row r="74" spans="1:26" ht="63.75" outlineLevel="2">
      <c r="A74" s="5" t="s">
        <v>131</v>
      </c>
      <c r="B74" s="6" t="s">
        <v>132</v>
      </c>
      <c r="C74" s="6"/>
      <c r="D74" s="6"/>
      <c r="E74" s="6"/>
      <c r="F74" s="6"/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622500</v>
      </c>
      <c r="Q74" s="7">
        <v>0</v>
      </c>
      <c r="R74" s="7">
        <v>0</v>
      </c>
      <c r="S74" s="7">
        <v>0</v>
      </c>
      <c r="T74" s="7">
        <v>0</v>
      </c>
      <c r="U74" s="7">
        <v>622500</v>
      </c>
      <c r="V74" s="7">
        <v>622500</v>
      </c>
      <c r="W74" s="7">
        <v>622500</v>
      </c>
      <c r="X74" s="7">
        <v>622500</v>
      </c>
      <c r="Y74" s="8">
        <f t="shared" si="1"/>
        <v>1</v>
      </c>
      <c r="Z74" s="7">
        <v>0</v>
      </c>
    </row>
    <row r="75" spans="1:26" ht="89.25" outlineLevel="2">
      <c r="A75" s="5" t="s">
        <v>133</v>
      </c>
      <c r="B75" s="6" t="s">
        <v>134</v>
      </c>
      <c r="C75" s="6"/>
      <c r="D75" s="6"/>
      <c r="E75" s="6"/>
      <c r="F75" s="6"/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1055200</v>
      </c>
      <c r="Q75" s="7">
        <v>0</v>
      </c>
      <c r="R75" s="7">
        <v>0</v>
      </c>
      <c r="S75" s="7">
        <v>0</v>
      </c>
      <c r="T75" s="7">
        <v>0</v>
      </c>
      <c r="U75" s="7">
        <v>922100</v>
      </c>
      <c r="V75" s="7">
        <v>922100</v>
      </c>
      <c r="W75" s="7">
        <v>922100</v>
      </c>
      <c r="X75" s="7">
        <v>922100</v>
      </c>
      <c r="Y75" s="8">
        <f t="shared" si="1"/>
        <v>0.8738627748294162</v>
      </c>
      <c r="Z75" s="7">
        <v>0</v>
      </c>
    </row>
    <row r="76" spans="1:26" ht="51" outlineLevel="2">
      <c r="A76" s="5" t="s">
        <v>135</v>
      </c>
      <c r="B76" s="6" t="s">
        <v>136</v>
      </c>
      <c r="C76" s="6"/>
      <c r="D76" s="6"/>
      <c r="E76" s="6"/>
      <c r="F76" s="6"/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236700</v>
      </c>
      <c r="Q76" s="7">
        <v>0</v>
      </c>
      <c r="R76" s="7">
        <v>0</v>
      </c>
      <c r="S76" s="7">
        <v>0</v>
      </c>
      <c r="T76" s="7">
        <v>0</v>
      </c>
      <c r="U76" s="7">
        <v>236700</v>
      </c>
      <c r="V76" s="7">
        <v>236700</v>
      </c>
      <c r="W76" s="7">
        <v>236700</v>
      </c>
      <c r="X76" s="7">
        <v>236700</v>
      </c>
      <c r="Y76" s="8">
        <f t="shared" si="1"/>
        <v>1</v>
      </c>
      <c r="Z76" s="7">
        <v>0</v>
      </c>
    </row>
    <row r="77" spans="1:26" ht="38.25" outlineLevel="2">
      <c r="A77" s="5" t="s">
        <v>137</v>
      </c>
      <c r="B77" s="6" t="s">
        <v>138</v>
      </c>
      <c r="C77" s="6"/>
      <c r="D77" s="6"/>
      <c r="E77" s="6"/>
      <c r="F77" s="6"/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2687100</v>
      </c>
      <c r="Q77" s="7">
        <v>0</v>
      </c>
      <c r="R77" s="7">
        <v>0</v>
      </c>
      <c r="S77" s="7">
        <v>0</v>
      </c>
      <c r="T77" s="7">
        <v>0</v>
      </c>
      <c r="U77" s="7">
        <v>1679884.73</v>
      </c>
      <c r="V77" s="7">
        <v>1679884.73</v>
      </c>
      <c r="W77" s="7">
        <v>1679884.73</v>
      </c>
      <c r="X77" s="7">
        <v>1679884.73</v>
      </c>
      <c r="Y77" s="8">
        <f t="shared" si="1"/>
        <v>0.6251664359346507</v>
      </c>
      <c r="Z77" s="7">
        <v>0</v>
      </c>
    </row>
    <row r="78" spans="1:26" ht="76.5" outlineLevel="2">
      <c r="A78" s="5" t="s">
        <v>139</v>
      </c>
      <c r="B78" s="6" t="s">
        <v>140</v>
      </c>
      <c r="C78" s="6"/>
      <c r="D78" s="6"/>
      <c r="E78" s="6"/>
      <c r="F78" s="6"/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252600</v>
      </c>
      <c r="Q78" s="7">
        <v>0</v>
      </c>
      <c r="R78" s="7">
        <v>0</v>
      </c>
      <c r="S78" s="7">
        <v>0</v>
      </c>
      <c r="T78" s="7">
        <v>0</v>
      </c>
      <c r="U78" s="7">
        <v>252600</v>
      </c>
      <c r="V78" s="7">
        <v>252600</v>
      </c>
      <c r="W78" s="7">
        <v>252600</v>
      </c>
      <c r="X78" s="7">
        <v>252600</v>
      </c>
      <c r="Y78" s="8">
        <f t="shared" si="1"/>
        <v>1</v>
      </c>
      <c r="Z78" s="7">
        <v>0</v>
      </c>
    </row>
    <row r="79" spans="1:26" ht="89.25" outlineLevel="1">
      <c r="A79" s="5" t="s">
        <v>141</v>
      </c>
      <c r="B79" s="6" t="s">
        <v>142</v>
      </c>
      <c r="C79" s="6"/>
      <c r="D79" s="6"/>
      <c r="E79" s="6"/>
      <c r="F79" s="6"/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209300</v>
      </c>
      <c r="Q79" s="7">
        <v>0</v>
      </c>
      <c r="R79" s="7">
        <v>0</v>
      </c>
      <c r="S79" s="7">
        <v>0</v>
      </c>
      <c r="T79" s="7">
        <v>0</v>
      </c>
      <c r="U79" s="7">
        <v>209300</v>
      </c>
      <c r="V79" s="7">
        <v>209300</v>
      </c>
      <c r="W79" s="7">
        <v>204011</v>
      </c>
      <c r="X79" s="7">
        <v>204011</v>
      </c>
      <c r="Y79" s="8">
        <f t="shared" si="1"/>
        <v>0.9747300525561395</v>
      </c>
      <c r="Z79" s="7">
        <v>0</v>
      </c>
    </row>
    <row r="80" spans="1:26" ht="76.5" outlineLevel="2">
      <c r="A80" s="5" t="s">
        <v>143</v>
      </c>
      <c r="B80" s="6" t="s">
        <v>144</v>
      </c>
      <c r="C80" s="6"/>
      <c r="D80" s="6"/>
      <c r="E80" s="6"/>
      <c r="F80" s="6"/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76500</v>
      </c>
      <c r="Q80" s="7">
        <v>0</v>
      </c>
      <c r="R80" s="7">
        <v>0</v>
      </c>
      <c r="S80" s="7">
        <v>0</v>
      </c>
      <c r="T80" s="7">
        <v>0</v>
      </c>
      <c r="U80" s="7">
        <v>76500</v>
      </c>
      <c r="V80" s="7">
        <v>76500</v>
      </c>
      <c r="W80" s="7">
        <v>76500</v>
      </c>
      <c r="X80" s="7">
        <v>76500</v>
      </c>
      <c r="Y80" s="8">
        <f t="shared" si="1"/>
        <v>1</v>
      </c>
      <c r="Z80" s="7">
        <v>0</v>
      </c>
    </row>
    <row r="81" spans="1:26" ht="102" outlineLevel="2">
      <c r="A81" s="5" t="s">
        <v>145</v>
      </c>
      <c r="B81" s="6" t="s">
        <v>146</v>
      </c>
      <c r="C81" s="6"/>
      <c r="D81" s="6"/>
      <c r="E81" s="6"/>
      <c r="F81" s="6"/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132800</v>
      </c>
      <c r="Q81" s="7">
        <v>0</v>
      </c>
      <c r="R81" s="7">
        <v>0</v>
      </c>
      <c r="S81" s="7">
        <v>0</v>
      </c>
      <c r="T81" s="7">
        <v>0</v>
      </c>
      <c r="U81" s="7">
        <v>132800</v>
      </c>
      <c r="V81" s="7">
        <v>132800</v>
      </c>
      <c r="W81" s="7">
        <v>127511</v>
      </c>
      <c r="X81" s="7">
        <v>127511</v>
      </c>
      <c r="Y81" s="8">
        <f t="shared" si="1"/>
        <v>0.9601731927710844</v>
      </c>
      <c r="Z81" s="7">
        <v>0</v>
      </c>
    </row>
    <row r="82" spans="1:26" ht="89.25" outlineLevel="1">
      <c r="A82" s="5" t="s">
        <v>147</v>
      </c>
      <c r="B82" s="6" t="s">
        <v>148</v>
      </c>
      <c r="C82" s="6"/>
      <c r="D82" s="6"/>
      <c r="E82" s="6"/>
      <c r="F82" s="6"/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153000</v>
      </c>
      <c r="Q82" s="7">
        <v>0</v>
      </c>
      <c r="R82" s="7">
        <v>0</v>
      </c>
      <c r="S82" s="7">
        <v>0</v>
      </c>
      <c r="T82" s="7">
        <v>0</v>
      </c>
      <c r="U82" s="7">
        <v>105200</v>
      </c>
      <c r="V82" s="7">
        <v>105200</v>
      </c>
      <c r="W82" s="7">
        <v>105200</v>
      </c>
      <c r="X82" s="7">
        <v>105200</v>
      </c>
      <c r="Y82" s="8">
        <f t="shared" si="1"/>
        <v>0.6875816993464052</v>
      </c>
      <c r="Z82" s="7">
        <v>0</v>
      </c>
    </row>
    <row r="83" spans="1:26" ht="102" outlineLevel="2">
      <c r="A83" s="5" t="s">
        <v>149</v>
      </c>
      <c r="B83" s="6" t="s">
        <v>150</v>
      </c>
      <c r="C83" s="6"/>
      <c r="D83" s="6"/>
      <c r="E83" s="6"/>
      <c r="F83" s="6"/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153000</v>
      </c>
      <c r="Q83" s="7">
        <v>0</v>
      </c>
      <c r="R83" s="7">
        <v>0</v>
      </c>
      <c r="S83" s="7">
        <v>0</v>
      </c>
      <c r="T83" s="7">
        <v>0</v>
      </c>
      <c r="U83" s="7">
        <v>105200</v>
      </c>
      <c r="V83" s="7">
        <v>105200</v>
      </c>
      <c r="W83" s="7">
        <v>105200</v>
      </c>
      <c r="X83" s="7">
        <v>105200</v>
      </c>
      <c r="Y83" s="8">
        <f t="shared" si="1"/>
        <v>0.6875816993464052</v>
      </c>
      <c r="Z83" s="7">
        <v>0</v>
      </c>
    </row>
    <row r="84" spans="1:26" ht="89.25" outlineLevel="1">
      <c r="A84" s="5" t="s">
        <v>151</v>
      </c>
      <c r="B84" s="6" t="s">
        <v>152</v>
      </c>
      <c r="C84" s="6"/>
      <c r="D84" s="6"/>
      <c r="E84" s="6"/>
      <c r="F84" s="6"/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93600</v>
      </c>
      <c r="Q84" s="7">
        <v>0</v>
      </c>
      <c r="R84" s="7">
        <v>0</v>
      </c>
      <c r="S84" s="7">
        <v>0</v>
      </c>
      <c r="T84" s="7">
        <v>0</v>
      </c>
      <c r="U84" s="7">
        <v>78600</v>
      </c>
      <c r="V84" s="7">
        <v>78600</v>
      </c>
      <c r="W84" s="7">
        <v>78600</v>
      </c>
      <c r="X84" s="7">
        <v>78600</v>
      </c>
      <c r="Y84" s="8">
        <f t="shared" si="1"/>
        <v>0.8397435897435898</v>
      </c>
      <c r="Z84" s="7">
        <v>0</v>
      </c>
    </row>
    <row r="85" spans="1:26" ht="114.75" outlineLevel="2">
      <c r="A85" s="5" t="s">
        <v>153</v>
      </c>
      <c r="B85" s="6" t="s">
        <v>154</v>
      </c>
      <c r="C85" s="6"/>
      <c r="D85" s="6"/>
      <c r="E85" s="6"/>
      <c r="F85" s="6"/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93600</v>
      </c>
      <c r="Q85" s="7">
        <v>0</v>
      </c>
      <c r="R85" s="7">
        <v>0</v>
      </c>
      <c r="S85" s="7">
        <v>0</v>
      </c>
      <c r="T85" s="7">
        <v>0</v>
      </c>
      <c r="U85" s="7">
        <v>78600</v>
      </c>
      <c r="V85" s="7">
        <v>78600</v>
      </c>
      <c r="W85" s="7">
        <v>78600</v>
      </c>
      <c r="X85" s="7">
        <v>78600</v>
      </c>
      <c r="Y85" s="8">
        <f t="shared" si="1"/>
        <v>0.8397435897435898</v>
      </c>
      <c r="Z85" s="7">
        <v>0</v>
      </c>
    </row>
    <row r="86" spans="1:26" ht="89.25" outlineLevel="1">
      <c r="A86" s="5" t="s">
        <v>155</v>
      </c>
      <c r="B86" s="6" t="s">
        <v>156</v>
      </c>
      <c r="C86" s="6"/>
      <c r="D86" s="6"/>
      <c r="E86" s="6"/>
      <c r="F86" s="6"/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2214000</v>
      </c>
      <c r="Q86" s="7">
        <v>0</v>
      </c>
      <c r="R86" s="7">
        <v>0</v>
      </c>
      <c r="S86" s="7">
        <v>0</v>
      </c>
      <c r="T86" s="7">
        <v>0</v>
      </c>
      <c r="U86" s="7">
        <v>2179792.5</v>
      </c>
      <c r="V86" s="7">
        <v>2179792.5</v>
      </c>
      <c r="W86" s="7">
        <v>2171118.47</v>
      </c>
      <c r="X86" s="7">
        <v>2171118.47</v>
      </c>
      <c r="Y86" s="8">
        <f t="shared" si="1"/>
        <v>0.9806316485998194</v>
      </c>
      <c r="Z86" s="7">
        <v>0</v>
      </c>
    </row>
    <row r="87" spans="1:26" ht="51" outlineLevel="2">
      <c r="A87" s="5" t="s">
        <v>157</v>
      </c>
      <c r="B87" s="6" t="s">
        <v>158</v>
      </c>
      <c r="C87" s="6"/>
      <c r="D87" s="6"/>
      <c r="E87" s="6"/>
      <c r="F87" s="6"/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2214000</v>
      </c>
      <c r="Q87" s="7">
        <v>0</v>
      </c>
      <c r="R87" s="7">
        <v>0</v>
      </c>
      <c r="S87" s="7">
        <v>0</v>
      </c>
      <c r="T87" s="7">
        <v>0</v>
      </c>
      <c r="U87" s="7">
        <v>2179792.5</v>
      </c>
      <c r="V87" s="7">
        <v>2179792.5</v>
      </c>
      <c r="W87" s="7">
        <v>2171118.47</v>
      </c>
      <c r="X87" s="7">
        <v>2171118.47</v>
      </c>
      <c r="Y87" s="8">
        <f t="shared" si="1"/>
        <v>0.9806316485998194</v>
      </c>
      <c r="Z87" s="7">
        <v>0</v>
      </c>
    </row>
    <row r="88" spans="1:26" ht="102" outlineLevel="1">
      <c r="A88" s="5" t="s">
        <v>159</v>
      </c>
      <c r="B88" s="6" t="s">
        <v>160</v>
      </c>
      <c r="C88" s="6"/>
      <c r="D88" s="6"/>
      <c r="E88" s="6"/>
      <c r="F88" s="6"/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287810904</v>
      </c>
      <c r="Q88" s="7">
        <v>0</v>
      </c>
      <c r="R88" s="7">
        <v>0</v>
      </c>
      <c r="S88" s="7">
        <v>0</v>
      </c>
      <c r="T88" s="7">
        <v>0</v>
      </c>
      <c r="U88" s="7">
        <v>245226089.18</v>
      </c>
      <c r="V88" s="7">
        <v>245226089.18</v>
      </c>
      <c r="W88" s="7">
        <v>243670887.1</v>
      </c>
      <c r="X88" s="7">
        <v>243670887.1</v>
      </c>
      <c r="Y88" s="8">
        <f t="shared" si="1"/>
        <v>0.8466353557612257</v>
      </c>
      <c r="Z88" s="7">
        <v>0</v>
      </c>
    </row>
    <row r="89" spans="1:26" ht="127.5" outlineLevel="2">
      <c r="A89" s="5" t="s">
        <v>161</v>
      </c>
      <c r="B89" s="6" t="s">
        <v>162</v>
      </c>
      <c r="C89" s="6"/>
      <c r="D89" s="6"/>
      <c r="E89" s="6"/>
      <c r="F89" s="6"/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3343000</v>
      </c>
      <c r="Q89" s="7">
        <v>0</v>
      </c>
      <c r="R89" s="7">
        <v>0</v>
      </c>
      <c r="S89" s="7">
        <v>0</v>
      </c>
      <c r="T89" s="7">
        <v>0</v>
      </c>
      <c r="U89" s="7">
        <v>2896710</v>
      </c>
      <c r="V89" s="7">
        <v>2896710</v>
      </c>
      <c r="W89" s="7">
        <v>2864854.56</v>
      </c>
      <c r="X89" s="7">
        <v>2864854.56</v>
      </c>
      <c r="Y89" s="8">
        <f t="shared" si="1"/>
        <v>0.8569711516601854</v>
      </c>
      <c r="Z89" s="7">
        <v>0</v>
      </c>
    </row>
    <row r="90" spans="1:26" ht="38.25" outlineLevel="2">
      <c r="A90" s="5" t="s">
        <v>163</v>
      </c>
      <c r="B90" s="6" t="s">
        <v>164</v>
      </c>
      <c r="C90" s="6"/>
      <c r="D90" s="6"/>
      <c r="E90" s="6"/>
      <c r="F90" s="6"/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31318722</v>
      </c>
      <c r="Q90" s="7">
        <v>0</v>
      </c>
      <c r="R90" s="7">
        <v>0</v>
      </c>
      <c r="S90" s="7">
        <v>0</v>
      </c>
      <c r="T90" s="7">
        <v>0</v>
      </c>
      <c r="U90" s="7">
        <v>27013223</v>
      </c>
      <c r="V90" s="7">
        <v>27013223</v>
      </c>
      <c r="W90" s="7">
        <v>26982107</v>
      </c>
      <c r="X90" s="7">
        <v>26982107</v>
      </c>
      <c r="Y90" s="8">
        <f t="shared" si="1"/>
        <v>0.8615328237212234</v>
      </c>
      <c r="Z90" s="7">
        <v>0</v>
      </c>
    </row>
    <row r="91" spans="1:26" ht="51" outlineLevel="2">
      <c r="A91" s="5" t="s">
        <v>165</v>
      </c>
      <c r="B91" s="6" t="s">
        <v>166</v>
      </c>
      <c r="C91" s="6"/>
      <c r="D91" s="6"/>
      <c r="E91" s="6"/>
      <c r="F91" s="6"/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27505303</v>
      </c>
      <c r="Q91" s="7">
        <v>0</v>
      </c>
      <c r="R91" s="7">
        <v>0</v>
      </c>
      <c r="S91" s="7">
        <v>0</v>
      </c>
      <c r="T91" s="7">
        <v>0</v>
      </c>
      <c r="U91" s="7">
        <v>23726844.25</v>
      </c>
      <c r="V91" s="7">
        <v>23726844.25</v>
      </c>
      <c r="W91" s="7">
        <v>23726842.22</v>
      </c>
      <c r="X91" s="7">
        <v>23726842.22</v>
      </c>
      <c r="Y91" s="8">
        <f t="shared" si="1"/>
        <v>0.8626279165148626</v>
      </c>
      <c r="Z91" s="7">
        <v>0</v>
      </c>
    </row>
    <row r="92" spans="1:26" ht="38.25" outlineLevel="2">
      <c r="A92" s="5" t="s">
        <v>167</v>
      </c>
      <c r="B92" s="6" t="s">
        <v>168</v>
      </c>
      <c r="C92" s="6"/>
      <c r="D92" s="6"/>
      <c r="E92" s="6"/>
      <c r="F92" s="6"/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6705009</v>
      </c>
      <c r="Q92" s="7">
        <v>0</v>
      </c>
      <c r="R92" s="7">
        <v>0</v>
      </c>
      <c r="S92" s="7">
        <v>0</v>
      </c>
      <c r="T92" s="7">
        <v>0</v>
      </c>
      <c r="U92" s="7">
        <v>5494721</v>
      </c>
      <c r="V92" s="7">
        <v>5494721</v>
      </c>
      <c r="W92" s="7">
        <v>5494721</v>
      </c>
      <c r="X92" s="7">
        <v>5494721</v>
      </c>
      <c r="Y92" s="8">
        <f t="shared" si="1"/>
        <v>0.8194949477323595</v>
      </c>
      <c r="Z92" s="7">
        <v>0</v>
      </c>
    </row>
    <row r="93" spans="1:26" ht="51" outlineLevel="2">
      <c r="A93" s="5" t="s">
        <v>169</v>
      </c>
      <c r="B93" s="6" t="s">
        <v>170</v>
      </c>
      <c r="C93" s="6"/>
      <c r="D93" s="6"/>
      <c r="E93" s="6"/>
      <c r="F93" s="6"/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5421826</v>
      </c>
      <c r="Q93" s="7">
        <v>0</v>
      </c>
      <c r="R93" s="7">
        <v>0</v>
      </c>
      <c r="S93" s="7">
        <v>0</v>
      </c>
      <c r="T93" s="7">
        <v>0</v>
      </c>
      <c r="U93" s="7">
        <v>4725673.4</v>
      </c>
      <c r="V93" s="7">
        <v>4725673.4</v>
      </c>
      <c r="W93" s="7">
        <v>4514468.5</v>
      </c>
      <c r="X93" s="7">
        <v>4514468.5</v>
      </c>
      <c r="Y93" s="8">
        <f t="shared" si="1"/>
        <v>0.8326472483624521</v>
      </c>
      <c r="Z93" s="7">
        <v>0</v>
      </c>
    </row>
    <row r="94" spans="1:26" ht="38.25" outlineLevel="2">
      <c r="A94" s="5" t="s">
        <v>171</v>
      </c>
      <c r="B94" s="6" t="s">
        <v>172</v>
      </c>
      <c r="C94" s="6"/>
      <c r="D94" s="6"/>
      <c r="E94" s="6"/>
      <c r="F94" s="6"/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1954710</v>
      </c>
      <c r="Q94" s="7">
        <v>0</v>
      </c>
      <c r="R94" s="7">
        <v>0</v>
      </c>
      <c r="S94" s="7">
        <v>0</v>
      </c>
      <c r="T94" s="7">
        <v>0</v>
      </c>
      <c r="U94" s="7">
        <v>1712395</v>
      </c>
      <c r="V94" s="7">
        <v>1712395</v>
      </c>
      <c r="W94" s="7">
        <v>1712395</v>
      </c>
      <c r="X94" s="7">
        <v>1712395</v>
      </c>
      <c r="Y94" s="8">
        <f t="shared" si="1"/>
        <v>0.8760353198172619</v>
      </c>
      <c r="Z94" s="7">
        <v>0</v>
      </c>
    </row>
    <row r="95" spans="1:26" ht="25.5" outlineLevel="2">
      <c r="A95" s="5" t="s">
        <v>173</v>
      </c>
      <c r="B95" s="6" t="s">
        <v>174</v>
      </c>
      <c r="C95" s="6"/>
      <c r="D95" s="6"/>
      <c r="E95" s="6"/>
      <c r="F95" s="6"/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2798900</v>
      </c>
      <c r="Q95" s="7">
        <v>0</v>
      </c>
      <c r="R95" s="7">
        <v>0</v>
      </c>
      <c r="S95" s="7">
        <v>0</v>
      </c>
      <c r="T95" s="7">
        <v>0</v>
      </c>
      <c r="U95" s="7">
        <v>2357953</v>
      </c>
      <c r="V95" s="7">
        <v>2357953</v>
      </c>
      <c r="W95" s="7">
        <v>2357953</v>
      </c>
      <c r="X95" s="7">
        <v>2357953</v>
      </c>
      <c r="Y95" s="8">
        <f t="shared" si="1"/>
        <v>0.8424570366929865</v>
      </c>
      <c r="Z95" s="7">
        <v>0</v>
      </c>
    </row>
    <row r="96" spans="1:26" ht="127.5" outlineLevel="2">
      <c r="A96" s="5" t="s">
        <v>175</v>
      </c>
      <c r="B96" s="6" t="s">
        <v>176</v>
      </c>
      <c r="C96" s="6"/>
      <c r="D96" s="6"/>
      <c r="E96" s="6"/>
      <c r="F96" s="6"/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9069594</v>
      </c>
      <c r="Q96" s="7">
        <v>0</v>
      </c>
      <c r="R96" s="7">
        <v>0</v>
      </c>
      <c r="S96" s="7">
        <v>0</v>
      </c>
      <c r="T96" s="7">
        <v>0</v>
      </c>
      <c r="U96" s="7">
        <v>7333622.5</v>
      </c>
      <c r="V96" s="7">
        <v>7333622.5</v>
      </c>
      <c r="W96" s="7">
        <v>7333622.5</v>
      </c>
      <c r="X96" s="7">
        <v>7333622.5</v>
      </c>
      <c r="Y96" s="8">
        <f t="shared" si="1"/>
        <v>0.808594353837669</v>
      </c>
      <c r="Z96" s="7">
        <v>0</v>
      </c>
    </row>
    <row r="97" spans="1:26" ht="51" outlineLevel="2">
      <c r="A97" s="5" t="s">
        <v>129</v>
      </c>
      <c r="B97" s="6" t="s">
        <v>177</v>
      </c>
      <c r="C97" s="6"/>
      <c r="D97" s="6"/>
      <c r="E97" s="6"/>
      <c r="F97" s="6"/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8" t="e">
        <f t="shared" si="1"/>
        <v>#DIV/0!</v>
      </c>
      <c r="Z97" s="7">
        <v>0</v>
      </c>
    </row>
    <row r="98" spans="1:26" ht="63.75" outlineLevel="2">
      <c r="A98" s="5" t="s">
        <v>131</v>
      </c>
      <c r="B98" s="6" t="s">
        <v>178</v>
      </c>
      <c r="C98" s="6"/>
      <c r="D98" s="6"/>
      <c r="E98" s="6"/>
      <c r="F98" s="6"/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8" t="e">
        <f t="shared" si="1"/>
        <v>#DIV/0!</v>
      </c>
      <c r="Z98" s="7">
        <v>0</v>
      </c>
    </row>
    <row r="99" spans="1:26" ht="76.5" outlineLevel="2">
      <c r="A99" s="5" t="s">
        <v>179</v>
      </c>
      <c r="B99" s="6" t="s">
        <v>180</v>
      </c>
      <c r="C99" s="6"/>
      <c r="D99" s="6"/>
      <c r="E99" s="6"/>
      <c r="F99" s="6"/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4180000</v>
      </c>
      <c r="Q99" s="7">
        <v>0</v>
      </c>
      <c r="R99" s="7">
        <v>0</v>
      </c>
      <c r="S99" s="7">
        <v>0</v>
      </c>
      <c r="T99" s="7">
        <v>0</v>
      </c>
      <c r="U99" s="7">
        <v>3670000</v>
      </c>
      <c r="V99" s="7">
        <v>3670000</v>
      </c>
      <c r="W99" s="7">
        <v>3669803.89</v>
      </c>
      <c r="X99" s="7">
        <v>3669803.89</v>
      </c>
      <c r="Y99" s="8">
        <f t="shared" si="1"/>
        <v>0.877943514354067</v>
      </c>
      <c r="Z99" s="7">
        <v>0</v>
      </c>
    </row>
    <row r="100" spans="1:26" ht="395.25" outlineLevel="2">
      <c r="A100" s="5" t="s">
        <v>181</v>
      </c>
      <c r="B100" s="6" t="s">
        <v>182</v>
      </c>
      <c r="C100" s="6"/>
      <c r="D100" s="6"/>
      <c r="E100" s="6"/>
      <c r="F100" s="6"/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132474200</v>
      </c>
      <c r="Q100" s="7">
        <v>0</v>
      </c>
      <c r="R100" s="7">
        <v>0</v>
      </c>
      <c r="S100" s="7">
        <v>0</v>
      </c>
      <c r="T100" s="7">
        <v>0</v>
      </c>
      <c r="U100" s="7">
        <v>115342600</v>
      </c>
      <c r="V100" s="7">
        <v>115342600</v>
      </c>
      <c r="W100" s="7">
        <v>114799793</v>
      </c>
      <c r="X100" s="7">
        <v>114799793</v>
      </c>
      <c r="Y100" s="8">
        <f t="shared" si="1"/>
        <v>0.8665822703590585</v>
      </c>
      <c r="Z100" s="7">
        <v>0</v>
      </c>
    </row>
    <row r="101" spans="1:26" ht="63.75" outlineLevel="2">
      <c r="A101" s="5" t="s">
        <v>183</v>
      </c>
      <c r="B101" s="6" t="s">
        <v>184</v>
      </c>
      <c r="C101" s="6"/>
      <c r="D101" s="6"/>
      <c r="E101" s="6"/>
      <c r="F101" s="6"/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10688200</v>
      </c>
      <c r="Q101" s="7">
        <v>0</v>
      </c>
      <c r="R101" s="7">
        <v>0</v>
      </c>
      <c r="S101" s="7">
        <v>0</v>
      </c>
      <c r="T101" s="7">
        <v>0</v>
      </c>
      <c r="U101" s="7">
        <v>9196802</v>
      </c>
      <c r="V101" s="7">
        <v>9196802</v>
      </c>
      <c r="W101" s="7">
        <v>9066257.51</v>
      </c>
      <c r="X101" s="7">
        <v>9066257.51</v>
      </c>
      <c r="Y101" s="8">
        <f t="shared" si="1"/>
        <v>0.8482492384124548</v>
      </c>
      <c r="Z101" s="7">
        <v>0</v>
      </c>
    </row>
    <row r="102" spans="1:26" ht="51" outlineLevel="2">
      <c r="A102" s="5" t="s">
        <v>185</v>
      </c>
      <c r="B102" s="6" t="s">
        <v>186</v>
      </c>
      <c r="C102" s="6"/>
      <c r="D102" s="6"/>
      <c r="E102" s="6"/>
      <c r="F102" s="6"/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21283900</v>
      </c>
      <c r="Q102" s="7">
        <v>0</v>
      </c>
      <c r="R102" s="7">
        <v>0</v>
      </c>
      <c r="S102" s="7">
        <v>0</v>
      </c>
      <c r="T102" s="7">
        <v>0</v>
      </c>
      <c r="U102" s="7">
        <v>19259810</v>
      </c>
      <c r="V102" s="7">
        <v>19259810</v>
      </c>
      <c r="W102" s="7">
        <v>18744053.18</v>
      </c>
      <c r="X102" s="7">
        <v>18744053.18</v>
      </c>
      <c r="Y102" s="8">
        <f t="shared" si="1"/>
        <v>0.8806681660785852</v>
      </c>
      <c r="Z102" s="7">
        <v>0</v>
      </c>
    </row>
    <row r="103" spans="1:26" ht="63.75" outlineLevel="2">
      <c r="A103" s="5" t="s">
        <v>19</v>
      </c>
      <c r="B103" s="6" t="s">
        <v>187</v>
      </c>
      <c r="C103" s="6"/>
      <c r="D103" s="6"/>
      <c r="E103" s="6"/>
      <c r="F103" s="6"/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893500</v>
      </c>
      <c r="Q103" s="7">
        <v>0</v>
      </c>
      <c r="R103" s="7">
        <v>0</v>
      </c>
      <c r="S103" s="7">
        <v>0</v>
      </c>
      <c r="T103" s="7">
        <v>0</v>
      </c>
      <c r="U103" s="7">
        <v>791750</v>
      </c>
      <c r="V103" s="7">
        <v>791750</v>
      </c>
      <c r="W103" s="7">
        <v>711906.58</v>
      </c>
      <c r="X103" s="7">
        <v>711906.58</v>
      </c>
      <c r="Y103" s="8">
        <f t="shared" si="1"/>
        <v>0.7967617011751539</v>
      </c>
      <c r="Z103" s="7">
        <v>0</v>
      </c>
    </row>
    <row r="104" spans="1:26" ht="63.75" outlineLevel="2">
      <c r="A104" s="5" t="s">
        <v>188</v>
      </c>
      <c r="B104" s="6" t="s">
        <v>189</v>
      </c>
      <c r="C104" s="6"/>
      <c r="D104" s="6"/>
      <c r="E104" s="6"/>
      <c r="F104" s="6"/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102900</v>
      </c>
      <c r="Q104" s="7">
        <v>0</v>
      </c>
      <c r="R104" s="7">
        <v>0</v>
      </c>
      <c r="S104" s="7">
        <v>0</v>
      </c>
      <c r="T104" s="7">
        <v>0</v>
      </c>
      <c r="U104" s="7">
        <v>102889.03</v>
      </c>
      <c r="V104" s="7">
        <v>102889.03</v>
      </c>
      <c r="W104" s="7">
        <v>102889.03</v>
      </c>
      <c r="X104" s="7">
        <v>102889.03</v>
      </c>
      <c r="Y104" s="8">
        <f t="shared" si="1"/>
        <v>0.9998933916423712</v>
      </c>
      <c r="Z104" s="7">
        <v>0</v>
      </c>
    </row>
    <row r="105" spans="1:26" ht="102" outlineLevel="2">
      <c r="A105" s="5" t="s">
        <v>190</v>
      </c>
      <c r="B105" s="6" t="s">
        <v>191</v>
      </c>
      <c r="C105" s="6"/>
      <c r="D105" s="6"/>
      <c r="E105" s="6"/>
      <c r="F105" s="6"/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1590400</v>
      </c>
      <c r="Q105" s="7">
        <v>0</v>
      </c>
      <c r="R105" s="7">
        <v>0</v>
      </c>
      <c r="S105" s="7">
        <v>0</v>
      </c>
      <c r="T105" s="7">
        <v>0</v>
      </c>
      <c r="U105" s="7">
        <v>1315118</v>
      </c>
      <c r="V105" s="7">
        <v>1315118</v>
      </c>
      <c r="W105" s="7">
        <v>1315118</v>
      </c>
      <c r="X105" s="7">
        <v>1315118</v>
      </c>
      <c r="Y105" s="8">
        <f t="shared" si="1"/>
        <v>0.8269102112676057</v>
      </c>
      <c r="Z105" s="7">
        <v>0</v>
      </c>
    </row>
    <row r="106" spans="1:26" ht="38.25" outlineLevel="2">
      <c r="A106" s="5" t="s">
        <v>192</v>
      </c>
      <c r="B106" s="6" t="s">
        <v>193</v>
      </c>
      <c r="C106" s="6"/>
      <c r="D106" s="6"/>
      <c r="E106" s="6"/>
      <c r="F106" s="6"/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8" t="e">
        <f t="shared" si="1"/>
        <v>#DIV/0!</v>
      </c>
      <c r="Z106" s="7">
        <v>0</v>
      </c>
    </row>
    <row r="107" spans="1:26" ht="51" outlineLevel="2">
      <c r="A107" s="5" t="s">
        <v>194</v>
      </c>
      <c r="B107" s="6" t="s">
        <v>195</v>
      </c>
      <c r="C107" s="6"/>
      <c r="D107" s="6"/>
      <c r="E107" s="6"/>
      <c r="F107" s="6"/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42900</v>
      </c>
      <c r="Q107" s="7">
        <v>0</v>
      </c>
      <c r="R107" s="7">
        <v>0</v>
      </c>
      <c r="S107" s="7">
        <v>0</v>
      </c>
      <c r="T107" s="7">
        <v>0</v>
      </c>
      <c r="U107" s="7">
        <v>42900</v>
      </c>
      <c r="V107" s="7">
        <v>42900</v>
      </c>
      <c r="W107" s="7">
        <v>42900</v>
      </c>
      <c r="X107" s="7">
        <v>42900</v>
      </c>
      <c r="Y107" s="8">
        <f t="shared" si="1"/>
        <v>1</v>
      </c>
      <c r="Z107" s="7">
        <v>0</v>
      </c>
    </row>
    <row r="108" spans="1:26" ht="114.75" outlineLevel="2">
      <c r="A108" s="5" t="s">
        <v>196</v>
      </c>
      <c r="B108" s="6" t="s">
        <v>197</v>
      </c>
      <c r="C108" s="6"/>
      <c r="D108" s="6"/>
      <c r="E108" s="6"/>
      <c r="F108" s="6"/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1396600</v>
      </c>
      <c r="Q108" s="7">
        <v>0</v>
      </c>
      <c r="R108" s="7">
        <v>0</v>
      </c>
      <c r="S108" s="7">
        <v>0</v>
      </c>
      <c r="T108" s="7">
        <v>0</v>
      </c>
      <c r="U108" s="7">
        <v>980040</v>
      </c>
      <c r="V108" s="7">
        <v>980040</v>
      </c>
      <c r="W108" s="7">
        <v>968170.06</v>
      </c>
      <c r="X108" s="7">
        <v>968170.06</v>
      </c>
      <c r="Y108" s="8">
        <f t="shared" si="1"/>
        <v>0.6932336101961908</v>
      </c>
      <c r="Z108" s="7">
        <v>0</v>
      </c>
    </row>
    <row r="109" spans="1:26" ht="38.25" outlineLevel="2">
      <c r="A109" s="5" t="s">
        <v>137</v>
      </c>
      <c r="B109" s="6" t="s">
        <v>198</v>
      </c>
      <c r="C109" s="6"/>
      <c r="D109" s="6"/>
      <c r="E109" s="6"/>
      <c r="F109" s="6"/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8" t="e">
        <f t="shared" si="1"/>
        <v>#DIV/0!</v>
      </c>
      <c r="Z109" s="7">
        <v>0</v>
      </c>
    </row>
    <row r="110" spans="1:26" ht="38.25" outlineLevel="2">
      <c r="A110" s="5" t="s">
        <v>199</v>
      </c>
      <c r="B110" s="6" t="s">
        <v>200</v>
      </c>
      <c r="C110" s="6"/>
      <c r="D110" s="6"/>
      <c r="E110" s="6"/>
      <c r="F110" s="6"/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27041240</v>
      </c>
      <c r="Q110" s="7">
        <v>0</v>
      </c>
      <c r="R110" s="7">
        <v>0</v>
      </c>
      <c r="S110" s="7">
        <v>0</v>
      </c>
      <c r="T110" s="7">
        <v>0</v>
      </c>
      <c r="U110" s="7">
        <v>19263038</v>
      </c>
      <c r="V110" s="7">
        <v>19263038</v>
      </c>
      <c r="W110" s="7">
        <v>19263032.07</v>
      </c>
      <c r="X110" s="7">
        <v>19263032.07</v>
      </c>
      <c r="Y110" s="8">
        <f t="shared" si="1"/>
        <v>0.7123575719900419</v>
      </c>
      <c r="Z110" s="7">
        <v>0</v>
      </c>
    </row>
    <row r="111" spans="1:26" ht="76.5" outlineLevel="2">
      <c r="A111" s="5" t="s">
        <v>139</v>
      </c>
      <c r="B111" s="6" t="s">
        <v>201</v>
      </c>
      <c r="C111" s="6"/>
      <c r="D111" s="6"/>
      <c r="E111" s="6"/>
      <c r="F111" s="6"/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8" t="e">
        <f t="shared" si="1"/>
        <v>#DIV/0!</v>
      </c>
      <c r="Z111" s="7">
        <v>0</v>
      </c>
    </row>
    <row r="112" spans="1:26" ht="51">
      <c r="A112" s="5" t="s">
        <v>202</v>
      </c>
      <c r="B112" s="6" t="s">
        <v>203</v>
      </c>
      <c r="C112" s="6"/>
      <c r="D112" s="6"/>
      <c r="E112" s="6"/>
      <c r="F112" s="6"/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74316570</v>
      </c>
      <c r="Q112" s="7">
        <v>0</v>
      </c>
      <c r="R112" s="7">
        <v>0</v>
      </c>
      <c r="S112" s="7">
        <v>0</v>
      </c>
      <c r="T112" s="7">
        <v>0</v>
      </c>
      <c r="U112" s="7">
        <v>51837302.51</v>
      </c>
      <c r="V112" s="7">
        <v>51837302.51</v>
      </c>
      <c r="W112" s="7">
        <v>48052037.72</v>
      </c>
      <c r="X112" s="7">
        <v>48052037.72</v>
      </c>
      <c r="Y112" s="8">
        <f t="shared" si="1"/>
        <v>0.6465857845699822</v>
      </c>
      <c r="Z112" s="7">
        <v>0</v>
      </c>
    </row>
    <row r="113" spans="1:26" ht="89.25" outlineLevel="1">
      <c r="A113" s="5" t="s">
        <v>204</v>
      </c>
      <c r="B113" s="6" t="s">
        <v>205</v>
      </c>
      <c r="C113" s="6"/>
      <c r="D113" s="6"/>
      <c r="E113" s="6"/>
      <c r="F113" s="6"/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56777220</v>
      </c>
      <c r="Q113" s="7">
        <v>0</v>
      </c>
      <c r="R113" s="7">
        <v>0</v>
      </c>
      <c r="S113" s="7">
        <v>0</v>
      </c>
      <c r="T113" s="7">
        <v>0</v>
      </c>
      <c r="U113" s="7">
        <v>39962885.25</v>
      </c>
      <c r="V113" s="7">
        <v>39962885.25</v>
      </c>
      <c r="W113" s="7">
        <v>36454191.43</v>
      </c>
      <c r="X113" s="7">
        <v>36454191.43</v>
      </c>
      <c r="Y113" s="8">
        <f t="shared" si="1"/>
        <v>0.64205664578153</v>
      </c>
      <c r="Z113" s="7">
        <v>0</v>
      </c>
    </row>
    <row r="114" spans="1:26" ht="38.25" outlineLevel="2">
      <c r="A114" s="5" t="s">
        <v>206</v>
      </c>
      <c r="B114" s="6" t="s">
        <v>207</v>
      </c>
      <c r="C114" s="6"/>
      <c r="D114" s="6"/>
      <c r="E114" s="6"/>
      <c r="F114" s="6"/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23403497</v>
      </c>
      <c r="Q114" s="7">
        <v>0</v>
      </c>
      <c r="R114" s="7">
        <v>0</v>
      </c>
      <c r="S114" s="7">
        <v>0</v>
      </c>
      <c r="T114" s="7">
        <v>0</v>
      </c>
      <c r="U114" s="7">
        <v>19618314</v>
      </c>
      <c r="V114" s="7">
        <v>19618314</v>
      </c>
      <c r="W114" s="7">
        <v>19609100.18</v>
      </c>
      <c r="X114" s="7">
        <v>19609100.18</v>
      </c>
      <c r="Y114" s="8">
        <f t="shared" si="1"/>
        <v>0.8378705190937918</v>
      </c>
      <c r="Z114" s="7">
        <v>0</v>
      </c>
    </row>
    <row r="115" spans="1:26" ht="25.5" outlineLevel="2">
      <c r="A115" s="5" t="s">
        <v>208</v>
      </c>
      <c r="B115" s="6" t="s">
        <v>209</v>
      </c>
      <c r="C115" s="6"/>
      <c r="D115" s="6"/>
      <c r="E115" s="6"/>
      <c r="F115" s="6"/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2206970</v>
      </c>
      <c r="Q115" s="7">
        <v>0</v>
      </c>
      <c r="R115" s="7">
        <v>0</v>
      </c>
      <c r="S115" s="7">
        <v>0</v>
      </c>
      <c r="T115" s="7">
        <v>0</v>
      </c>
      <c r="U115" s="7">
        <v>1859535.66</v>
      </c>
      <c r="V115" s="7">
        <v>1859535.66</v>
      </c>
      <c r="W115" s="7">
        <v>1859535.66</v>
      </c>
      <c r="X115" s="7">
        <v>1859535.66</v>
      </c>
      <c r="Y115" s="8">
        <f t="shared" si="1"/>
        <v>0.8425740540197646</v>
      </c>
      <c r="Z115" s="7">
        <v>0</v>
      </c>
    </row>
    <row r="116" spans="1:26" ht="38.25" outlineLevel="2">
      <c r="A116" s="5" t="s">
        <v>210</v>
      </c>
      <c r="B116" s="6" t="s">
        <v>211</v>
      </c>
      <c r="C116" s="6"/>
      <c r="D116" s="6"/>
      <c r="E116" s="6"/>
      <c r="F116" s="6"/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6966057</v>
      </c>
      <c r="Q116" s="7">
        <v>0</v>
      </c>
      <c r="R116" s="7">
        <v>0</v>
      </c>
      <c r="S116" s="7">
        <v>0</v>
      </c>
      <c r="T116" s="7">
        <v>0</v>
      </c>
      <c r="U116" s="7">
        <v>5941035</v>
      </c>
      <c r="V116" s="7">
        <v>5941035</v>
      </c>
      <c r="W116" s="7">
        <v>5909728</v>
      </c>
      <c r="X116" s="7">
        <v>5909728</v>
      </c>
      <c r="Y116" s="8">
        <f t="shared" si="1"/>
        <v>0.8483605574861073</v>
      </c>
      <c r="Z116" s="7">
        <v>0</v>
      </c>
    </row>
    <row r="117" spans="1:26" ht="76.5" outlineLevel="2">
      <c r="A117" s="5" t="s">
        <v>212</v>
      </c>
      <c r="B117" s="6" t="s">
        <v>213</v>
      </c>
      <c r="C117" s="6"/>
      <c r="D117" s="6"/>
      <c r="E117" s="6"/>
      <c r="F117" s="6"/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2178000</v>
      </c>
      <c r="Q117" s="7">
        <v>0</v>
      </c>
      <c r="R117" s="7">
        <v>0</v>
      </c>
      <c r="S117" s="7">
        <v>0</v>
      </c>
      <c r="T117" s="7">
        <v>0</v>
      </c>
      <c r="U117" s="7">
        <v>2177961.59</v>
      </c>
      <c r="V117" s="7">
        <v>2177961.59</v>
      </c>
      <c r="W117" s="7">
        <v>2177961.59</v>
      </c>
      <c r="X117" s="7">
        <v>2177961.59</v>
      </c>
      <c r="Y117" s="8">
        <f t="shared" si="1"/>
        <v>0.9999823645546372</v>
      </c>
      <c r="Z117" s="7">
        <v>0</v>
      </c>
    </row>
    <row r="118" spans="1:26" ht="102" outlineLevel="2">
      <c r="A118" s="5" t="s">
        <v>214</v>
      </c>
      <c r="B118" s="6" t="s">
        <v>215</v>
      </c>
      <c r="C118" s="6"/>
      <c r="D118" s="6"/>
      <c r="E118" s="6"/>
      <c r="F118" s="6"/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427700</v>
      </c>
      <c r="Q118" s="7">
        <v>0</v>
      </c>
      <c r="R118" s="7">
        <v>0</v>
      </c>
      <c r="S118" s="7">
        <v>0</v>
      </c>
      <c r="T118" s="7">
        <v>0</v>
      </c>
      <c r="U118" s="7">
        <v>415200</v>
      </c>
      <c r="V118" s="7">
        <v>415200</v>
      </c>
      <c r="W118" s="7">
        <v>415200</v>
      </c>
      <c r="X118" s="7">
        <v>415200</v>
      </c>
      <c r="Y118" s="8">
        <f t="shared" si="1"/>
        <v>0.9707739069441197</v>
      </c>
      <c r="Z118" s="7">
        <v>0</v>
      </c>
    </row>
    <row r="119" spans="1:26" ht="25.5" outlineLevel="2">
      <c r="A119" s="5" t="s">
        <v>216</v>
      </c>
      <c r="B119" s="6" t="s">
        <v>217</v>
      </c>
      <c r="C119" s="6"/>
      <c r="D119" s="6"/>
      <c r="E119" s="6"/>
      <c r="F119" s="6"/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199800</v>
      </c>
      <c r="Q119" s="7">
        <v>0</v>
      </c>
      <c r="R119" s="7">
        <v>0</v>
      </c>
      <c r="S119" s="7">
        <v>0</v>
      </c>
      <c r="T119" s="7">
        <v>0</v>
      </c>
      <c r="U119" s="7">
        <v>96203</v>
      </c>
      <c r="V119" s="7">
        <v>96203</v>
      </c>
      <c r="W119" s="7">
        <v>29300</v>
      </c>
      <c r="X119" s="7">
        <v>29300</v>
      </c>
      <c r="Y119" s="8">
        <f t="shared" si="1"/>
        <v>0.14664664664664664</v>
      </c>
      <c r="Z119" s="7">
        <v>0</v>
      </c>
    </row>
    <row r="120" spans="1:26" ht="76.5" outlineLevel="2">
      <c r="A120" s="5" t="s">
        <v>218</v>
      </c>
      <c r="B120" s="6" t="s">
        <v>219</v>
      </c>
      <c r="C120" s="6"/>
      <c r="D120" s="6"/>
      <c r="E120" s="6"/>
      <c r="F120" s="6"/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8600</v>
      </c>
      <c r="Q120" s="7">
        <v>0</v>
      </c>
      <c r="R120" s="7">
        <v>0</v>
      </c>
      <c r="S120" s="7">
        <v>0</v>
      </c>
      <c r="T120" s="7">
        <v>0</v>
      </c>
      <c r="U120" s="7">
        <v>8600</v>
      </c>
      <c r="V120" s="7">
        <v>8600</v>
      </c>
      <c r="W120" s="7">
        <v>8600</v>
      </c>
      <c r="X120" s="7">
        <v>8600</v>
      </c>
      <c r="Y120" s="8">
        <f t="shared" si="1"/>
        <v>1</v>
      </c>
      <c r="Z120" s="7">
        <v>0</v>
      </c>
    </row>
    <row r="121" spans="1:26" ht="76.5" outlineLevel="2">
      <c r="A121" s="5" t="s">
        <v>220</v>
      </c>
      <c r="B121" s="6" t="s">
        <v>221</v>
      </c>
      <c r="C121" s="6"/>
      <c r="D121" s="6"/>
      <c r="E121" s="6"/>
      <c r="F121" s="6"/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24816</v>
      </c>
      <c r="Q121" s="7">
        <v>0</v>
      </c>
      <c r="R121" s="7">
        <v>0</v>
      </c>
      <c r="S121" s="7">
        <v>0</v>
      </c>
      <c r="T121" s="7">
        <v>0</v>
      </c>
      <c r="U121" s="7">
        <v>24816</v>
      </c>
      <c r="V121" s="7">
        <v>24816</v>
      </c>
      <c r="W121" s="7">
        <v>11446</v>
      </c>
      <c r="X121" s="7">
        <v>11446</v>
      </c>
      <c r="Y121" s="8">
        <f t="shared" si="1"/>
        <v>0.4612346872985171</v>
      </c>
      <c r="Z121" s="7">
        <v>0</v>
      </c>
    </row>
    <row r="122" spans="1:26" ht="25.5" outlineLevel="2">
      <c r="A122" s="5" t="s">
        <v>222</v>
      </c>
      <c r="B122" s="6" t="s">
        <v>223</v>
      </c>
      <c r="C122" s="6"/>
      <c r="D122" s="6"/>
      <c r="E122" s="6"/>
      <c r="F122" s="6"/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100000</v>
      </c>
      <c r="Q122" s="7">
        <v>0</v>
      </c>
      <c r="R122" s="7">
        <v>0</v>
      </c>
      <c r="S122" s="7">
        <v>0</v>
      </c>
      <c r="T122" s="7">
        <v>0</v>
      </c>
      <c r="U122" s="7">
        <v>100000</v>
      </c>
      <c r="V122" s="7">
        <v>100000</v>
      </c>
      <c r="W122" s="7">
        <v>100000</v>
      </c>
      <c r="X122" s="7">
        <v>100000</v>
      </c>
      <c r="Y122" s="8">
        <f t="shared" si="1"/>
        <v>1</v>
      </c>
      <c r="Z122" s="7">
        <v>0</v>
      </c>
    </row>
    <row r="123" spans="1:26" ht="51" outlineLevel="2">
      <c r="A123" s="5" t="s">
        <v>224</v>
      </c>
      <c r="B123" s="6" t="s">
        <v>225</v>
      </c>
      <c r="C123" s="6"/>
      <c r="D123" s="6"/>
      <c r="E123" s="6"/>
      <c r="F123" s="6"/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2691300</v>
      </c>
      <c r="Q123" s="7">
        <v>0</v>
      </c>
      <c r="R123" s="7">
        <v>0</v>
      </c>
      <c r="S123" s="7">
        <v>0</v>
      </c>
      <c r="T123" s="7">
        <v>0</v>
      </c>
      <c r="U123" s="7">
        <v>2691300</v>
      </c>
      <c r="V123" s="7">
        <v>2691300</v>
      </c>
      <c r="W123" s="7">
        <v>2691300</v>
      </c>
      <c r="X123" s="7">
        <v>2691300</v>
      </c>
      <c r="Y123" s="8">
        <f t="shared" si="1"/>
        <v>1</v>
      </c>
      <c r="Z123" s="7">
        <v>0</v>
      </c>
    </row>
    <row r="124" spans="1:26" ht="89.25" outlineLevel="2">
      <c r="A124" s="5" t="s">
        <v>226</v>
      </c>
      <c r="B124" s="6" t="s">
        <v>227</v>
      </c>
      <c r="C124" s="6"/>
      <c r="D124" s="6"/>
      <c r="E124" s="6"/>
      <c r="F124" s="6"/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136300</v>
      </c>
      <c r="Q124" s="7">
        <v>0</v>
      </c>
      <c r="R124" s="7">
        <v>0</v>
      </c>
      <c r="S124" s="7">
        <v>0</v>
      </c>
      <c r="T124" s="7">
        <v>0</v>
      </c>
      <c r="U124" s="7">
        <v>105900</v>
      </c>
      <c r="V124" s="7">
        <v>105900</v>
      </c>
      <c r="W124" s="7">
        <v>0</v>
      </c>
      <c r="X124" s="7">
        <v>0</v>
      </c>
      <c r="Y124" s="8">
        <f t="shared" si="1"/>
        <v>0</v>
      </c>
      <c r="Z124" s="7">
        <v>0</v>
      </c>
    </row>
    <row r="125" spans="1:26" ht="76.5" outlineLevel="2">
      <c r="A125" s="5" t="s">
        <v>228</v>
      </c>
      <c r="B125" s="6" t="s">
        <v>229</v>
      </c>
      <c r="C125" s="6"/>
      <c r="D125" s="6"/>
      <c r="E125" s="6"/>
      <c r="F125" s="6"/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117300</v>
      </c>
      <c r="Q125" s="7">
        <v>0</v>
      </c>
      <c r="R125" s="7">
        <v>0</v>
      </c>
      <c r="S125" s="7">
        <v>0</v>
      </c>
      <c r="T125" s="7">
        <v>0</v>
      </c>
      <c r="U125" s="7">
        <v>117300</v>
      </c>
      <c r="V125" s="7">
        <v>117300</v>
      </c>
      <c r="W125" s="7">
        <v>117300</v>
      </c>
      <c r="X125" s="7">
        <v>117300</v>
      </c>
      <c r="Y125" s="8">
        <f t="shared" si="1"/>
        <v>1</v>
      </c>
      <c r="Z125" s="7">
        <v>0</v>
      </c>
    </row>
    <row r="126" spans="1:26" ht="89.25" outlineLevel="2">
      <c r="A126" s="5" t="s">
        <v>230</v>
      </c>
      <c r="B126" s="6" t="s">
        <v>231</v>
      </c>
      <c r="C126" s="6"/>
      <c r="D126" s="6"/>
      <c r="E126" s="6"/>
      <c r="F126" s="6"/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13500000</v>
      </c>
      <c r="Q126" s="7">
        <v>0</v>
      </c>
      <c r="R126" s="7">
        <v>0</v>
      </c>
      <c r="S126" s="7">
        <v>0</v>
      </c>
      <c r="T126" s="7">
        <v>0</v>
      </c>
      <c r="U126" s="7">
        <v>3282000</v>
      </c>
      <c r="V126" s="7">
        <v>3282000</v>
      </c>
      <c r="W126" s="7">
        <v>0</v>
      </c>
      <c r="X126" s="7">
        <v>0</v>
      </c>
      <c r="Y126" s="8">
        <f t="shared" si="1"/>
        <v>0</v>
      </c>
      <c r="Z126" s="7">
        <v>0</v>
      </c>
    </row>
    <row r="127" spans="1:26" ht="38.25" outlineLevel="2">
      <c r="A127" s="5" t="s">
        <v>199</v>
      </c>
      <c r="B127" s="6" t="s">
        <v>232</v>
      </c>
      <c r="C127" s="6"/>
      <c r="D127" s="6"/>
      <c r="E127" s="6"/>
      <c r="F127" s="6"/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4816880</v>
      </c>
      <c r="Q127" s="7">
        <v>0</v>
      </c>
      <c r="R127" s="7">
        <v>0</v>
      </c>
      <c r="S127" s="7">
        <v>0</v>
      </c>
      <c r="T127" s="7">
        <v>0</v>
      </c>
      <c r="U127" s="7">
        <v>3524720</v>
      </c>
      <c r="V127" s="7">
        <v>3524720</v>
      </c>
      <c r="W127" s="7">
        <v>3524720</v>
      </c>
      <c r="X127" s="7">
        <v>3524720</v>
      </c>
      <c r="Y127" s="8">
        <f t="shared" si="1"/>
        <v>0.7317433691518161</v>
      </c>
      <c r="Z127" s="7">
        <v>0</v>
      </c>
    </row>
    <row r="128" spans="1:26" ht="102" outlineLevel="1">
      <c r="A128" s="5" t="s">
        <v>233</v>
      </c>
      <c r="B128" s="6" t="s">
        <v>234</v>
      </c>
      <c r="C128" s="6"/>
      <c r="D128" s="6"/>
      <c r="E128" s="6"/>
      <c r="F128" s="6"/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11168570</v>
      </c>
      <c r="Q128" s="7">
        <v>0</v>
      </c>
      <c r="R128" s="7">
        <v>0</v>
      </c>
      <c r="S128" s="7">
        <v>0</v>
      </c>
      <c r="T128" s="7">
        <v>0</v>
      </c>
      <c r="U128" s="7">
        <v>7721275</v>
      </c>
      <c r="V128" s="7">
        <v>7721275</v>
      </c>
      <c r="W128" s="7">
        <v>7470043.48</v>
      </c>
      <c r="X128" s="7">
        <v>7470043.48</v>
      </c>
      <c r="Y128" s="8">
        <f t="shared" si="1"/>
        <v>0.6688451144595952</v>
      </c>
      <c r="Z128" s="7">
        <v>0</v>
      </c>
    </row>
    <row r="129" spans="1:26" ht="38.25" outlineLevel="2">
      <c r="A129" s="5" t="s">
        <v>167</v>
      </c>
      <c r="B129" s="6" t="s">
        <v>235</v>
      </c>
      <c r="C129" s="6"/>
      <c r="D129" s="6"/>
      <c r="E129" s="6"/>
      <c r="F129" s="6"/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8216150</v>
      </c>
      <c r="Q129" s="7">
        <v>0</v>
      </c>
      <c r="R129" s="7">
        <v>0</v>
      </c>
      <c r="S129" s="7">
        <v>0</v>
      </c>
      <c r="T129" s="7">
        <v>0</v>
      </c>
      <c r="U129" s="7">
        <v>6918503</v>
      </c>
      <c r="V129" s="7">
        <v>6918503</v>
      </c>
      <c r="W129" s="7">
        <v>6698026.48</v>
      </c>
      <c r="X129" s="7">
        <v>6698026.48</v>
      </c>
      <c r="Y129" s="8">
        <f t="shared" si="1"/>
        <v>0.8152268982430945</v>
      </c>
      <c r="Z129" s="7">
        <v>0</v>
      </c>
    </row>
    <row r="130" spans="1:26" ht="76.5" outlineLevel="2">
      <c r="A130" s="5" t="s">
        <v>143</v>
      </c>
      <c r="B130" s="6" t="s">
        <v>236</v>
      </c>
      <c r="C130" s="6"/>
      <c r="D130" s="6"/>
      <c r="E130" s="6"/>
      <c r="F130" s="6"/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31500</v>
      </c>
      <c r="Q130" s="7">
        <v>0</v>
      </c>
      <c r="R130" s="7">
        <v>0</v>
      </c>
      <c r="S130" s="7">
        <v>0</v>
      </c>
      <c r="T130" s="7">
        <v>0</v>
      </c>
      <c r="U130" s="7">
        <v>24500</v>
      </c>
      <c r="V130" s="7">
        <v>24500</v>
      </c>
      <c r="W130" s="7">
        <v>24500</v>
      </c>
      <c r="X130" s="7">
        <v>24500</v>
      </c>
      <c r="Y130" s="8">
        <f t="shared" si="1"/>
        <v>0.7777777777777778</v>
      </c>
      <c r="Z130" s="7">
        <v>0</v>
      </c>
    </row>
    <row r="131" spans="1:26" ht="25.5" outlineLevel="2">
      <c r="A131" s="5" t="s">
        <v>216</v>
      </c>
      <c r="B131" s="6" t="s">
        <v>237</v>
      </c>
      <c r="C131" s="6"/>
      <c r="D131" s="6"/>
      <c r="E131" s="6"/>
      <c r="F131" s="6"/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482800</v>
      </c>
      <c r="Q131" s="7">
        <v>0</v>
      </c>
      <c r="R131" s="7">
        <v>0</v>
      </c>
      <c r="S131" s="7">
        <v>0</v>
      </c>
      <c r="T131" s="7">
        <v>0</v>
      </c>
      <c r="U131" s="7">
        <v>88380</v>
      </c>
      <c r="V131" s="7">
        <v>88380</v>
      </c>
      <c r="W131" s="7">
        <v>82225</v>
      </c>
      <c r="X131" s="7">
        <v>82225</v>
      </c>
      <c r="Y131" s="8">
        <f t="shared" si="1"/>
        <v>0.1703086164043082</v>
      </c>
      <c r="Z131" s="7">
        <v>0</v>
      </c>
    </row>
    <row r="132" spans="1:26" ht="89.25" outlineLevel="2">
      <c r="A132" s="5" t="s">
        <v>226</v>
      </c>
      <c r="B132" s="6" t="s">
        <v>238</v>
      </c>
      <c r="C132" s="6"/>
      <c r="D132" s="6"/>
      <c r="E132" s="6"/>
      <c r="F132" s="6"/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44000</v>
      </c>
      <c r="Q132" s="7">
        <v>0</v>
      </c>
      <c r="R132" s="7">
        <v>0</v>
      </c>
      <c r="S132" s="7">
        <v>0</v>
      </c>
      <c r="T132" s="7">
        <v>0</v>
      </c>
      <c r="U132" s="7">
        <v>34600</v>
      </c>
      <c r="V132" s="7">
        <v>34600</v>
      </c>
      <c r="W132" s="7">
        <v>10000</v>
      </c>
      <c r="X132" s="7">
        <v>10000</v>
      </c>
      <c r="Y132" s="8">
        <f t="shared" si="1"/>
        <v>0.22727272727272727</v>
      </c>
      <c r="Z132" s="7">
        <v>0</v>
      </c>
    </row>
    <row r="133" spans="1:26" ht="76.5" outlineLevel="2">
      <c r="A133" s="5" t="s">
        <v>239</v>
      </c>
      <c r="B133" s="6" t="s">
        <v>240</v>
      </c>
      <c r="C133" s="6"/>
      <c r="D133" s="6"/>
      <c r="E133" s="6"/>
      <c r="F133" s="6"/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1887200</v>
      </c>
      <c r="Q133" s="7">
        <v>0</v>
      </c>
      <c r="R133" s="7">
        <v>0</v>
      </c>
      <c r="S133" s="7">
        <v>0</v>
      </c>
      <c r="T133" s="7">
        <v>0</v>
      </c>
      <c r="U133" s="7">
        <v>318900</v>
      </c>
      <c r="V133" s="7">
        <v>318900</v>
      </c>
      <c r="W133" s="7">
        <v>318900</v>
      </c>
      <c r="X133" s="7">
        <v>318900</v>
      </c>
      <c r="Y133" s="8">
        <f t="shared" si="1"/>
        <v>0.1689805002119542</v>
      </c>
      <c r="Z133" s="7">
        <v>0</v>
      </c>
    </row>
    <row r="134" spans="1:26" ht="38.25" outlineLevel="2">
      <c r="A134" s="5" t="s">
        <v>199</v>
      </c>
      <c r="B134" s="6" t="s">
        <v>241</v>
      </c>
      <c r="C134" s="6"/>
      <c r="D134" s="6"/>
      <c r="E134" s="6"/>
      <c r="F134" s="6"/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506920</v>
      </c>
      <c r="Q134" s="7">
        <v>0</v>
      </c>
      <c r="R134" s="7">
        <v>0</v>
      </c>
      <c r="S134" s="7">
        <v>0</v>
      </c>
      <c r="T134" s="7">
        <v>0</v>
      </c>
      <c r="U134" s="7">
        <v>336392</v>
      </c>
      <c r="V134" s="7">
        <v>336392</v>
      </c>
      <c r="W134" s="7">
        <v>336392</v>
      </c>
      <c r="X134" s="7">
        <v>336392</v>
      </c>
      <c r="Y134" s="8">
        <f t="shared" si="1"/>
        <v>0.6635997790578395</v>
      </c>
      <c r="Z134" s="7">
        <v>0</v>
      </c>
    </row>
    <row r="135" spans="1:26" ht="76.5" outlineLevel="1">
      <c r="A135" s="5" t="s">
        <v>242</v>
      </c>
      <c r="B135" s="6" t="s">
        <v>243</v>
      </c>
      <c r="C135" s="6"/>
      <c r="D135" s="6"/>
      <c r="E135" s="6"/>
      <c r="F135" s="6"/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94500</v>
      </c>
      <c r="Q135" s="7">
        <v>0</v>
      </c>
      <c r="R135" s="7">
        <v>0</v>
      </c>
      <c r="S135" s="7">
        <v>0</v>
      </c>
      <c r="T135" s="7">
        <v>0</v>
      </c>
      <c r="U135" s="7">
        <v>94500</v>
      </c>
      <c r="V135" s="7">
        <v>94500</v>
      </c>
      <c r="W135" s="7">
        <v>94499.33</v>
      </c>
      <c r="X135" s="7">
        <v>94499.33</v>
      </c>
      <c r="Y135" s="8">
        <f t="shared" si="1"/>
        <v>0.99999291005291</v>
      </c>
      <c r="Z135" s="7">
        <v>0</v>
      </c>
    </row>
    <row r="136" spans="1:26" ht="102" outlineLevel="2">
      <c r="A136" s="5" t="s">
        <v>244</v>
      </c>
      <c r="B136" s="6" t="s">
        <v>245</v>
      </c>
      <c r="C136" s="6"/>
      <c r="D136" s="6"/>
      <c r="E136" s="6"/>
      <c r="F136" s="6"/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94500</v>
      </c>
      <c r="Q136" s="7">
        <v>0</v>
      </c>
      <c r="R136" s="7">
        <v>0</v>
      </c>
      <c r="S136" s="7">
        <v>0</v>
      </c>
      <c r="T136" s="7">
        <v>0</v>
      </c>
      <c r="U136" s="7">
        <v>94500</v>
      </c>
      <c r="V136" s="7">
        <v>94500</v>
      </c>
      <c r="W136" s="7">
        <v>94499.33</v>
      </c>
      <c r="X136" s="7">
        <v>94499.33</v>
      </c>
      <c r="Y136" s="8">
        <f t="shared" si="1"/>
        <v>0.99999291005291</v>
      </c>
      <c r="Z136" s="7">
        <v>0</v>
      </c>
    </row>
    <row r="137" spans="1:26" ht="102" outlineLevel="1">
      <c r="A137" s="5" t="s">
        <v>246</v>
      </c>
      <c r="B137" s="6" t="s">
        <v>247</v>
      </c>
      <c r="C137" s="6"/>
      <c r="D137" s="6"/>
      <c r="E137" s="6"/>
      <c r="F137" s="6"/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6276280</v>
      </c>
      <c r="Q137" s="7">
        <v>0</v>
      </c>
      <c r="R137" s="7">
        <v>0</v>
      </c>
      <c r="S137" s="7">
        <v>0</v>
      </c>
      <c r="T137" s="7">
        <v>0</v>
      </c>
      <c r="U137" s="7">
        <v>4058642.26</v>
      </c>
      <c r="V137" s="7">
        <v>4058642.26</v>
      </c>
      <c r="W137" s="7">
        <v>4033303.48</v>
      </c>
      <c r="X137" s="7">
        <v>4033303.48</v>
      </c>
      <c r="Y137" s="8">
        <f aca="true" t="shared" si="2" ref="Y137:Y153">W137/P137*100%</f>
        <v>0.6426264411402933</v>
      </c>
      <c r="Z137" s="7">
        <v>0</v>
      </c>
    </row>
    <row r="138" spans="1:26" ht="51" outlineLevel="2">
      <c r="A138" s="5" t="s">
        <v>248</v>
      </c>
      <c r="B138" s="6" t="s">
        <v>249</v>
      </c>
      <c r="C138" s="6"/>
      <c r="D138" s="6"/>
      <c r="E138" s="6"/>
      <c r="F138" s="6"/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6146830</v>
      </c>
      <c r="Q138" s="7">
        <v>0</v>
      </c>
      <c r="R138" s="7">
        <v>0</v>
      </c>
      <c r="S138" s="7">
        <v>0</v>
      </c>
      <c r="T138" s="7">
        <v>0</v>
      </c>
      <c r="U138" s="7">
        <v>3978491.26</v>
      </c>
      <c r="V138" s="7">
        <v>3978491.26</v>
      </c>
      <c r="W138" s="7">
        <v>3953157.34</v>
      </c>
      <c r="X138" s="7">
        <v>3953157.34</v>
      </c>
      <c r="Y138" s="8">
        <f t="shared" si="2"/>
        <v>0.643121306429493</v>
      </c>
      <c r="Z138" s="7">
        <v>0</v>
      </c>
    </row>
    <row r="139" spans="1:26" ht="38.25" outlineLevel="2">
      <c r="A139" s="5" t="s">
        <v>199</v>
      </c>
      <c r="B139" s="6" t="s">
        <v>250</v>
      </c>
      <c r="C139" s="6"/>
      <c r="D139" s="6"/>
      <c r="E139" s="6"/>
      <c r="F139" s="6"/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129450</v>
      </c>
      <c r="Q139" s="7">
        <v>0</v>
      </c>
      <c r="R139" s="7">
        <v>0</v>
      </c>
      <c r="S139" s="7">
        <v>0</v>
      </c>
      <c r="T139" s="7">
        <v>0</v>
      </c>
      <c r="U139" s="7">
        <v>80151</v>
      </c>
      <c r="V139" s="7">
        <v>80151</v>
      </c>
      <c r="W139" s="7">
        <v>80146.14</v>
      </c>
      <c r="X139" s="7">
        <v>80146.14</v>
      </c>
      <c r="Y139" s="8">
        <f t="shared" si="2"/>
        <v>0.619128157589803</v>
      </c>
      <c r="Z139" s="7">
        <v>0</v>
      </c>
    </row>
    <row r="140" spans="1:26" ht="51">
      <c r="A140" s="5" t="s">
        <v>251</v>
      </c>
      <c r="B140" s="6" t="s">
        <v>252</v>
      </c>
      <c r="C140" s="6"/>
      <c r="D140" s="6"/>
      <c r="E140" s="6"/>
      <c r="F140" s="6"/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8" t="e">
        <f t="shared" si="2"/>
        <v>#DIV/0!</v>
      </c>
      <c r="Z140" s="7">
        <v>0</v>
      </c>
    </row>
    <row r="141" spans="1:26" ht="51" outlineLevel="1">
      <c r="A141" s="5" t="s">
        <v>253</v>
      </c>
      <c r="B141" s="6" t="s">
        <v>252</v>
      </c>
      <c r="C141" s="6"/>
      <c r="D141" s="6"/>
      <c r="E141" s="6"/>
      <c r="F141" s="6"/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8" t="e">
        <f t="shared" si="2"/>
        <v>#DIV/0!</v>
      </c>
      <c r="Z141" s="7">
        <v>0</v>
      </c>
    </row>
    <row r="142" spans="1:26" ht="63.75" outlineLevel="2">
      <c r="A142" s="5" t="s">
        <v>254</v>
      </c>
      <c r="B142" s="6" t="s">
        <v>255</v>
      </c>
      <c r="C142" s="6"/>
      <c r="D142" s="6"/>
      <c r="E142" s="6"/>
      <c r="F142" s="6"/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8" t="e">
        <f t="shared" si="2"/>
        <v>#DIV/0!</v>
      </c>
      <c r="Z142" s="7">
        <v>0</v>
      </c>
    </row>
    <row r="143" spans="1:26" ht="51">
      <c r="A143" s="5" t="s">
        <v>256</v>
      </c>
      <c r="B143" s="6" t="s">
        <v>257</v>
      </c>
      <c r="C143" s="6"/>
      <c r="D143" s="6"/>
      <c r="E143" s="6"/>
      <c r="F143" s="6"/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440500</v>
      </c>
      <c r="Q143" s="7">
        <v>0</v>
      </c>
      <c r="R143" s="7">
        <v>0</v>
      </c>
      <c r="S143" s="7">
        <v>0</v>
      </c>
      <c r="T143" s="7">
        <v>0</v>
      </c>
      <c r="U143" s="7">
        <v>344860</v>
      </c>
      <c r="V143" s="7">
        <v>344860</v>
      </c>
      <c r="W143" s="7">
        <v>318075</v>
      </c>
      <c r="X143" s="7">
        <v>318075</v>
      </c>
      <c r="Y143" s="8">
        <f t="shared" si="2"/>
        <v>0.7220771850170261</v>
      </c>
      <c r="Z143" s="7">
        <v>0</v>
      </c>
    </row>
    <row r="144" spans="1:26" ht="51" outlineLevel="1">
      <c r="A144" s="5" t="s">
        <v>258</v>
      </c>
      <c r="B144" s="6" t="s">
        <v>257</v>
      </c>
      <c r="C144" s="6"/>
      <c r="D144" s="6"/>
      <c r="E144" s="6"/>
      <c r="F144" s="6"/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440500</v>
      </c>
      <c r="Q144" s="7">
        <v>0</v>
      </c>
      <c r="R144" s="7">
        <v>0</v>
      </c>
      <c r="S144" s="7">
        <v>0</v>
      </c>
      <c r="T144" s="7">
        <v>0</v>
      </c>
      <c r="U144" s="7">
        <v>344860</v>
      </c>
      <c r="V144" s="7">
        <v>344860</v>
      </c>
      <c r="W144" s="7">
        <v>318075</v>
      </c>
      <c r="X144" s="7">
        <v>318075</v>
      </c>
      <c r="Y144" s="8">
        <f t="shared" si="2"/>
        <v>0.7220771850170261</v>
      </c>
      <c r="Z144" s="7">
        <v>0</v>
      </c>
    </row>
    <row r="145" spans="1:26" ht="25.5" outlineLevel="2">
      <c r="A145" s="5" t="s">
        <v>259</v>
      </c>
      <c r="B145" s="6" t="s">
        <v>260</v>
      </c>
      <c r="C145" s="6"/>
      <c r="D145" s="6"/>
      <c r="E145" s="6"/>
      <c r="F145" s="6"/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8" t="e">
        <f t="shared" si="2"/>
        <v>#DIV/0!</v>
      </c>
      <c r="Z145" s="7">
        <v>0</v>
      </c>
    </row>
    <row r="146" spans="1:26" ht="38.25" outlineLevel="2">
      <c r="A146" s="5" t="s">
        <v>261</v>
      </c>
      <c r="B146" s="6" t="s">
        <v>262</v>
      </c>
      <c r="C146" s="6"/>
      <c r="D146" s="6"/>
      <c r="E146" s="6"/>
      <c r="F146" s="6"/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405000</v>
      </c>
      <c r="Q146" s="7">
        <v>0</v>
      </c>
      <c r="R146" s="7">
        <v>0</v>
      </c>
      <c r="S146" s="7">
        <v>0</v>
      </c>
      <c r="T146" s="7">
        <v>0</v>
      </c>
      <c r="U146" s="7">
        <v>324260</v>
      </c>
      <c r="V146" s="7">
        <v>324260</v>
      </c>
      <c r="W146" s="7">
        <v>304975</v>
      </c>
      <c r="X146" s="7">
        <v>304975</v>
      </c>
      <c r="Y146" s="8">
        <f t="shared" si="2"/>
        <v>0.7530246913580247</v>
      </c>
      <c r="Z146" s="7">
        <v>0</v>
      </c>
    </row>
    <row r="147" spans="1:26" ht="63.75" outlineLevel="2">
      <c r="A147" s="5" t="s">
        <v>263</v>
      </c>
      <c r="B147" s="6" t="s">
        <v>264</v>
      </c>
      <c r="C147" s="6"/>
      <c r="D147" s="6"/>
      <c r="E147" s="6"/>
      <c r="F147" s="6"/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35500</v>
      </c>
      <c r="Q147" s="7">
        <v>0</v>
      </c>
      <c r="R147" s="7">
        <v>0</v>
      </c>
      <c r="S147" s="7">
        <v>0</v>
      </c>
      <c r="T147" s="7">
        <v>0</v>
      </c>
      <c r="U147" s="7">
        <v>20600</v>
      </c>
      <c r="V147" s="7">
        <v>20600</v>
      </c>
      <c r="W147" s="7">
        <v>13100</v>
      </c>
      <c r="X147" s="7">
        <v>13100</v>
      </c>
      <c r="Y147" s="8">
        <f t="shared" si="2"/>
        <v>0.36901408450704226</v>
      </c>
      <c r="Z147" s="7">
        <v>0</v>
      </c>
    </row>
    <row r="148" spans="1:26" ht="76.5">
      <c r="A148" s="5" t="s">
        <v>265</v>
      </c>
      <c r="B148" s="6" t="s">
        <v>266</v>
      </c>
      <c r="C148" s="6"/>
      <c r="D148" s="6"/>
      <c r="E148" s="6"/>
      <c r="F148" s="6"/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7318000</v>
      </c>
      <c r="Q148" s="7">
        <v>0</v>
      </c>
      <c r="R148" s="7">
        <v>0</v>
      </c>
      <c r="S148" s="7">
        <v>0</v>
      </c>
      <c r="T148" s="7">
        <v>0</v>
      </c>
      <c r="U148" s="7">
        <v>7318000</v>
      </c>
      <c r="V148" s="7">
        <v>7318000</v>
      </c>
      <c r="W148" s="7">
        <v>6855663</v>
      </c>
      <c r="X148" s="7">
        <v>6855663</v>
      </c>
      <c r="Y148" s="8">
        <f t="shared" si="2"/>
        <v>0.9368219458868543</v>
      </c>
      <c r="Z148" s="7">
        <v>0</v>
      </c>
    </row>
    <row r="149" spans="1:26" ht="76.5" outlineLevel="1">
      <c r="A149" s="5" t="s">
        <v>267</v>
      </c>
      <c r="B149" s="6" t="s">
        <v>266</v>
      </c>
      <c r="C149" s="6"/>
      <c r="D149" s="6"/>
      <c r="E149" s="6"/>
      <c r="F149" s="6"/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7318000</v>
      </c>
      <c r="Q149" s="7">
        <v>0</v>
      </c>
      <c r="R149" s="7">
        <v>0</v>
      </c>
      <c r="S149" s="7">
        <v>0</v>
      </c>
      <c r="T149" s="7">
        <v>0</v>
      </c>
      <c r="U149" s="7">
        <v>7318000</v>
      </c>
      <c r="V149" s="7">
        <v>7318000</v>
      </c>
      <c r="W149" s="7">
        <v>6855663</v>
      </c>
      <c r="X149" s="7">
        <v>6855663</v>
      </c>
      <c r="Y149" s="8">
        <f t="shared" si="2"/>
        <v>0.9368219458868543</v>
      </c>
      <c r="Z149" s="7">
        <v>0</v>
      </c>
    </row>
    <row r="150" spans="1:26" ht="51" outlineLevel="2">
      <c r="A150" s="5" t="s">
        <v>268</v>
      </c>
      <c r="B150" s="6" t="s">
        <v>269</v>
      </c>
      <c r="C150" s="6"/>
      <c r="D150" s="6"/>
      <c r="E150" s="6"/>
      <c r="F150" s="6"/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7318000</v>
      </c>
      <c r="Q150" s="7">
        <v>0</v>
      </c>
      <c r="R150" s="7">
        <v>0</v>
      </c>
      <c r="S150" s="7">
        <v>0</v>
      </c>
      <c r="T150" s="7">
        <v>0</v>
      </c>
      <c r="U150" s="7">
        <v>7318000</v>
      </c>
      <c r="V150" s="7">
        <v>7318000</v>
      </c>
      <c r="W150" s="7">
        <v>6855663</v>
      </c>
      <c r="X150" s="7">
        <v>6855663</v>
      </c>
      <c r="Y150" s="8">
        <f t="shared" si="2"/>
        <v>0.9368219458868543</v>
      </c>
      <c r="Z150" s="7">
        <v>0</v>
      </c>
    </row>
    <row r="151" spans="1:26" ht="63.75">
      <c r="A151" s="5" t="s">
        <v>270</v>
      </c>
      <c r="B151" s="6" t="s">
        <v>271</v>
      </c>
      <c r="C151" s="6"/>
      <c r="D151" s="6"/>
      <c r="E151" s="6"/>
      <c r="F151" s="6"/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475200</v>
      </c>
      <c r="Q151" s="7">
        <v>0</v>
      </c>
      <c r="R151" s="7">
        <v>0</v>
      </c>
      <c r="S151" s="7">
        <v>0</v>
      </c>
      <c r="T151" s="7">
        <v>0</v>
      </c>
      <c r="U151" s="7">
        <v>589600</v>
      </c>
      <c r="V151" s="7">
        <v>589600</v>
      </c>
      <c r="W151" s="7">
        <v>220092.46</v>
      </c>
      <c r="X151" s="7">
        <v>220092.46</v>
      </c>
      <c r="Y151" s="8">
        <f t="shared" si="2"/>
        <v>0.46315753367003365</v>
      </c>
      <c r="Z151" s="7">
        <v>0</v>
      </c>
    </row>
    <row r="152" spans="1:26" ht="63.75" outlineLevel="1">
      <c r="A152" s="5" t="s">
        <v>272</v>
      </c>
      <c r="B152" s="6" t="s">
        <v>271</v>
      </c>
      <c r="C152" s="6"/>
      <c r="D152" s="6"/>
      <c r="E152" s="6"/>
      <c r="F152" s="6"/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475200</v>
      </c>
      <c r="Q152" s="7">
        <v>0</v>
      </c>
      <c r="R152" s="7">
        <v>0</v>
      </c>
      <c r="S152" s="7">
        <v>0</v>
      </c>
      <c r="T152" s="7">
        <v>0</v>
      </c>
      <c r="U152" s="7">
        <v>589600</v>
      </c>
      <c r="V152" s="7">
        <v>589600</v>
      </c>
      <c r="W152" s="7">
        <v>220092.46</v>
      </c>
      <c r="X152" s="7">
        <v>220092.46</v>
      </c>
      <c r="Y152" s="8">
        <f t="shared" si="2"/>
        <v>0.46315753367003365</v>
      </c>
      <c r="Z152" s="7">
        <v>0</v>
      </c>
    </row>
    <row r="153" spans="1:26" ht="38.25" outlineLevel="2">
      <c r="A153" s="5" t="s">
        <v>273</v>
      </c>
      <c r="B153" s="6" t="s">
        <v>274</v>
      </c>
      <c r="C153" s="6"/>
      <c r="D153" s="6"/>
      <c r="E153" s="6"/>
      <c r="F153" s="6"/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475200</v>
      </c>
      <c r="Q153" s="7">
        <v>0</v>
      </c>
      <c r="R153" s="7">
        <v>0</v>
      </c>
      <c r="S153" s="7">
        <v>0</v>
      </c>
      <c r="T153" s="7">
        <v>0</v>
      </c>
      <c r="U153" s="7">
        <v>589600</v>
      </c>
      <c r="V153" s="7">
        <v>589600</v>
      </c>
      <c r="W153" s="7">
        <v>220092.46</v>
      </c>
      <c r="X153" s="7">
        <v>220092.46</v>
      </c>
      <c r="Y153" s="8">
        <f t="shared" si="2"/>
        <v>0.46315753367003365</v>
      </c>
      <c r="Z153" s="7">
        <v>0</v>
      </c>
    </row>
    <row r="154" spans="1:26" ht="12.75">
      <c r="A154" s="19" t="s">
        <v>275</v>
      </c>
      <c r="B154" s="20"/>
      <c r="C154" s="20"/>
      <c r="D154" s="20"/>
      <c r="E154" s="20"/>
      <c r="F154" s="21"/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443562451.65</v>
      </c>
      <c r="Q154" s="9">
        <v>0</v>
      </c>
      <c r="R154" s="9">
        <v>0</v>
      </c>
      <c r="S154" s="9">
        <v>0</v>
      </c>
      <c r="T154" s="9">
        <v>0</v>
      </c>
      <c r="U154" s="9">
        <v>364288587.09</v>
      </c>
      <c r="V154" s="9">
        <v>364288587.09</v>
      </c>
      <c r="W154" s="9">
        <v>357022662.86</v>
      </c>
      <c r="X154" s="9">
        <v>357022662.86</v>
      </c>
      <c r="Y154" s="10">
        <v>0.8212791360830689</v>
      </c>
      <c r="Z154" s="9">
        <v>0</v>
      </c>
    </row>
    <row r="155" spans="1:2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 t="s">
        <v>6</v>
      </c>
      <c r="W155" s="1"/>
      <c r="X155" s="1" t="s">
        <v>6</v>
      </c>
      <c r="Y155" s="1"/>
      <c r="Z155" s="1"/>
    </row>
    <row r="156" spans="1:26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1"/>
      <c r="X156" s="11"/>
      <c r="Y156" s="11"/>
      <c r="Z156" s="11"/>
    </row>
  </sheetData>
  <sheetProtection/>
  <mergeCells count="31">
    <mergeCell ref="A156:V156"/>
    <mergeCell ref="Y6:Y7"/>
    <mergeCell ref="Z6:Z7"/>
    <mergeCell ref="A154:F154"/>
    <mergeCell ref="R6:R7"/>
    <mergeCell ref="S6:S7"/>
    <mergeCell ref="T6:T7"/>
    <mergeCell ref="L6:L7"/>
    <mergeCell ref="U6:U7"/>
    <mergeCell ref="W6:W7"/>
    <mergeCell ref="M6:M7"/>
    <mergeCell ref="N6:N7"/>
    <mergeCell ref="O6:O7"/>
    <mergeCell ref="P6:P7"/>
    <mergeCell ref="Q6:Q7"/>
    <mergeCell ref="F6:F7"/>
    <mergeCell ref="G6:G7"/>
    <mergeCell ref="H6:H7"/>
    <mergeCell ref="I6:I7"/>
    <mergeCell ref="J6:J7"/>
    <mergeCell ref="K6:K7"/>
    <mergeCell ref="A1:H1"/>
    <mergeCell ref="A2:H2"/>
    <mergeCell ref="A3:X3"/>
    <mergeCell ref="A4:X4"/>
    <mergeCell ref="A5:Z5"/>
    <mergeCell ref="A6:A7"/>
    <mergeCell ref="B6:B7"/>
    <mergeCell ref="C6:C7"/>
    <mergeCell ref="D6:D7"/>
    <mergeCell ref="E6:E7"/>
  </mergeCells>
  <printOptions/>
  <pageMargins left="0.787" right="0.59" top="0.59" bottom="0.59" header="0.393" footer="0.393"/>
  <pageSetup fitToHeight="20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8"/>
  <sheetViews>
    <sheetView tabSelected="1" zoomScalePageLayoutView="0" workbookViewId="0" topLeftCell="A63">
      <selection activeCell="AD91" sqref="AD91"/>
    </sheetView>
  </sheetViews>
  <sheetFormatPr defaultColWidth="9.00390625" defaultRowHeight="12.75" outlineLevelRow="2"/>
  <cols>
    <col min="1" max="1" width="40.00390625" style="24" customWidth="1"/>
    <col min="2" max="2" width="7.75390625" style="24" customWidth="1"/>
    <col min="3" max="5" width="11.125" style="24" hidden="1" customWidth="1"/>
    <col min="6" max="6" width="13.625" style="24" hidden="1" customWidth="1"/>
    <col min="7" max="8" width="14.75390625" style="24" hidden="1" customWidth="1"/>
    <col min="9" max="15" width="11.75390625" style="24" hidden="1" customWidth="1"/>
    <col min="16" max="16" width="14.00390625" style="24" customWidth="1"/>
    <col min="17" max="20" width="11.75390625" style="24" hidden="1" customWidth="1"/>
    <col min="21" max="21" width="15.75390625" style="24" bestFit="1" customWidth="1"/>
    <col min="22" max="22" width="11.75390625" style="24" hidden="1" customWidth="1"/>
    <col min="23" max="23" width="13.875" style="24" bestFit="1" customWidth="1"/>
    <col min="24" max="24" width="11.75390625" style="24" hidden="1" customWidth="1"/>
    <col min="25" max="25" width="11.75390625" style="24" customWidth="1"/>
    <col min="26" max="26" width="11.75390625" style="24" hidden="1" customWidth="1"/>
    <col min="27" max="16384" width="9.125" style="24" customWidth="1"/>
  </cols>
  <sheetData>
    <row r="1" spans="1:26" ht="12.75">
      <c r="A1" s="22"/>
      <c r="B1" s="22"/>
      <c r="C1" s="22"/>
      <c r="D1" s="22"/>
      <c r="E1" s="22"/>
      <c r="F1" s="22"/>
      <c r="G1" s="22"/>
      <c r="H1" s="22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12.75" customHeight="1">
      <c r="A2" s="22" t="s">
        <v>0</v>
      </c>
      <c r="B2" s="22"/>
      <c r="C2" s="22"/>
      <c r="D2" s="22"/>
      <c r="E2" s="22"/>
      <c r="F2" s="22"/>
      <c r="G2" s="22"/>
      <c r="H2" s="22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5.75" customHeigh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6"/>
      <c r="Z3" s="27"/>
    </row>
    <row r="4" spans="1:26" ht="15.75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7"/>
      <c r="Z4" s="27"/>
    </row>
    <row r="5" spans="1:26" ht="12.75">
      <c r="A5" s="29" t="s">
        <v>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2.75" customHeight="1">
      <c r="A6" s="30" t="s">
        <v>4</v>
      </c>
      <c r="B6" s="30" t="s">
        <v>5</v>
      </c>
      <c r="C6" s="30" t="s">
        <v>6</v>
      </c>
      <c r="D6" s="30" t="s">
        <v>6</v>
      </c>
      <c r="E6" s="30" t="s">
        <v>6</v>
      </c>
      <c r="F6" s="30" t="s">
        <v>6</v>
      </c>
      <c r="G6" s="30" t="s">
        <v>6</v>
      </c>
      <c r="H6" s="30" t="s">
        <v>6</v>
      </c>
      <c r="I6" s="30" t="s">
        <v>6</v>
      </c>
      <c r="J6" s="30" t="s">
        <v>6</v>
      </c>
      <c r="K6" s="30" t="s">
        <v>6</v>
      </c>
      <c r="L6" s="30" t="s">
        <v>6</v>
      </c>
      <c r="M6" s="30" t="s">
        <v>6</v>
      </c>
      <c r="N6" s="30" t="s">
        <v>6</v>
      </c>
      <c r="O6" s="30" t="s">
        <v>6</v>
      </c>
      <c r="P6" s="30" t="s">
        <v>7</v>
      </c>
      <c r="Q6" s="30" t="s">
        <v>6</v>
      </c>
      <c r="R6" s="30" t="s">
        <v>6</v>
      </c>
      <c r="S6" s="30" t="s">
        <v>6</v>
      </c>
      <c r="T6" s="30" t="s">
        <v>6</v>
      </c>
      <c r="U6" s="30" t="s">
        <v>8</v>
      </c>
      <c r="V6" s="31" t="s">
        <v>6</v>
      </c>
      <c r="W6" s="30" t="s">
        <v>9</v>
      </c>
      <c r="X6" s="31" t="s">
        <v>6</v>
      </c>
      <c r="Y6" s="30" t="s">
        <v>10</v>
      </c>
      <c r="Z6" s="30" t="s">
        <v>6</v>
      </c>
    </row>
    <row r="7" spans="1:26" ht="12.7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1"/>
      <c r="W7" s="32"/>
      <c r="X7" s="31"/>
      <c r="Y7" s="32"/>
      <c r="Z7" s="32"/>
    </row>
    <row r="8" spans="1:26" ht="63.75">
      <c r="A8" s="33" t="s">
        <v>11</v>
      </c>
      <c r="B8" s="48" t="s">
        <v>12</v>
      </c>
      <c r="C8" s="34"/>
      <c r="D8" s="34"/>
      <c r="E8" s="34"/>
      <c r="F8" s="34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30959299</v>
      </c>
      <c r="Q8" s="35">
        <v>0</v>
      </c>
      <c r="R8" s="35">
        <v>0</v>
      </c>
      <c r="S8" s="35">
        <v>0</v>
      </c>
      <c r="T8" s="35">
        <v>0</v>
      </c>
      <c r="U8" s="35">
        <v>25673295.64</v>
      </c>
      <c r="V8" s="35">
        <v>25673295.64</v>
      </c>
      <c r="W8" s="35">
        <v>25343446.33</v>
      </c>
      <c r="X8" s="35">
        <v>25343446.33</v>
      </c>
      <c r="Y8" s="36">
        <f>W8/P8*100%</f>
        <v>0.818605302723424</v>
      </c>
      <c r="Z8" s="35">
        <v>0</v>
      </c>
    </row>
    <row r="9" spans="1:26" s="44" customFormat="1" ht="102" outlineLevel="1">
      <c r="A9" s="41" t="s">
        <v>13</v>
      </c>
      <c r="B9" s="34" t="s">
        <v>14</v>
      </c>
      <c r="C9" s="34"/>
      <c r="D9" s="34"/>
      <c r="E9" s="34"/>
      <c r="F9" s="34"/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7138799</v>
      </c>
      <c r="Q9" s="42">
        <v>0</v>
      </c>
      <c r="R9" s="42">
        <v>0</v>
      </c>
      <c r="S9" s="42">
        <v>0</v>
      </c>
      <c r="T9" s="42">
        <v>0</v>
      </c>
      <c r="U9" s="42">
        <v>5725491.64</v>
      </c>
      <c r="V9" s="42">
        <v>5725491.64</v>
      </c>
      <c r="W9" s="42">
        <v>5395642.33</v>
      </c>
      <c r="X9" s="42">
        <v>5395642.33</v>
      </c>
      <c r="Y9" s="43">
        <f aca="true" t="shared" si="0" ref="Y9:Y51">W9/P9*100%</f>
        <v>0.7558193373983495</v>
      </c>
      <c r="Z9" s="42">
        <v>0</v>
      </c>
    </row>
    <row r="10" spans="1:26" s="44" customFormat="1" ht="12.75" outlineLevel="1">
      <c r="A10" s="41"/>
      <c r="B10" s="45" t="s">
        <v>276</v>
      </c>
      <c r="C10" s="34"/>
      <c r="D10" s="34"/>
      <c r="E10" s="34"/>
      <c r="F10" s="34"/>
      <c r="G10" s="42"/>
      <c r="H10" s="42"/>
      <c r="I10" s="42"/>
      <c r="J10" s="42"/>
      <c r="K10" s="42"/>
      <c r="L10" s="42"/>
      <c r="M10" s="42"/>
      <c r="N10" s="42"/>
      <c r="O10" s="42"/>
      <c r="P10" s="61">
        <v>17930</v>
      </c>
      <c r="Q10" s="61">
        <v>0</v>
      </c>
      <c r="R10" s="61">
        <v>0</v>
      </c>
      <c r="S10" s="61">
        <v>0</v>
      </c>
      <c r="T10" s="61">
        <v>0</v>
      </c>
      <c r="U10" s="61">
        <v>17930</v>
      </c>
      <c r="V10" s="61">
        <v>17930</v>
      </c>
      <c r="W10" s="61">
        <v>0</v>
      </c>
      <c r="X10" s="61">
        <v>0</v>
      </c>
      <c r="Y10" s="62">
        <v>0</v>
      </c>
      <c r="Z10" s="42"/>
    </row>
    <row r="11" spans="1:26" s="44" customFormat="1" ht="12.75" outlineLevel="1">
      <c r="A11" s="41"/>
      <c r="B11" s="46" t="s">
        <v>277</v>
      </c>
      <c r="C11" s="34"/>
      <c r="D11" s="34"/>
      <c r="E11" s="34"/>
      <c r="F11" s="34"/>
      <c r="G11" s="42"/>
      <c r="H11" s="42"/>
      <c r="I11" s="42"/>
      <c r="J11" s="42"/>
      <c r="K11" s="42"/>
      <c r="L11" s="42"/>
      <c r="M11" s="42"/>
      <c r="N11" s="42"/>
      <c r="O11" s="42"/>
      <c r="P11" s="63">
        <v>7120869</v>
      </c>
      <c r="Q11" s="63">
        <v>0</v>
      </c>
      <c r="R11" s="63">
        <v>0</v>
      </c>
      <c r="S11" s="63">
        <v>0</v>
      </c>
      <c r="T11" s="63">
        <v>0</v>
      </c>
      <c r="U11" s="63">
        <v>5707561.64</v>
      </c>
      <c r="V11" s="63">
        <v>5707561.64</v>
      </c>
      <c r="W11" s="63">
        <v>5395642.33</v>
      </c>
      <c r="X11" s="63"/>
      <c r="Y11" s="64">
        <v>0.757722453537623</v>
      </c>
      <c r="Z11" s="42"/>
    </row>
    <row r="12" spans="1:26" ht="76.5" outlineLevel="1">
      <c r="A12" s="41" t="s">
        <v>21</v>
      </c>
      <c r="B12" s="34" t="s">
        <v>22</v>
      </c>
      <c r="C12" s="34"/>
      <c r="D12" s="34"/>
      <c r="E12" s="34"/>
      <c r="F12" s="34"/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23741300</v>
      </c>
      <c r="Q12" s="42">
        <v>0</v>
      </c>
      <c r="R12" s="42">
        <v>0</v>
      </c>
      <c r="S12" s="42">
        <v>0</v>
      </c>
      <c r="T12" s="42">
        <v>0</v>
      </c>
      <c r="U12" s="42">
        <v>19891500</v>
      </c>
      <c r="V12" s="42">
        <v>19891500</v>
      </c>
      <c r="W12" s="42">
        <v>19891500</v>
      </c>
      <c r="X12" s="42">
        <v>19891500</v>
      </c>
      <c r="Y12" s="43">
        <f t="shared" si="0"/>
        <v>0.8378437575027484</v>
      </c>
      <c r="Z12" s="35">
        <v>0</v>
      </c>
    </row>
    <row r="13" spans="1:26" ht="12.75" outlineLevel="1">
      <c r="A13" s="41"/>
      <c r="B13" s="47" t="s">
        <v>278</v>
      </c>
      <c r="C13" s="34"/>
      <c r="D13" s="34"/>
      <c r="E13" s="34"/>
      <c r="F13" s="34"/>
      <c r="G13" s="42"/>
      <c r="H13" s="42"/>
      <c r="I13" s="42"/>
      <c r="J13" s="42"/>
      <c r="K13" s="42"/>
      <c r="L13" s="42"/>
      <c r="M13" s="42"/>
      <c r="N13" s="42"/>
      <c r="O13" s="42"/>
      <c r="P13" s="59">
        <v>724700</v>
      </c>
      <c r="Q13" s="59">
        <v>0</v>
      </c>
      <c r="R13" s="59">
        <v>0</v>
      </c>
      <c r="S13" s="59">
        <v>0</v>
      </c>
      <c r="T13" s="59">
        <v>0</v>
      </c>
      <c r="U13" s="59">
        <v>718200</v>
      </c>
      <c r="V13" s="59">
        <v>718200</v>
      </c>
      <c r="W13" s="59">
        <v>718200</v>
      </c>
      <c r="X13" s="59"/>
      <c r="Y13" s="60">
        <v>0.9910307713536636</v>
      </c>
      <c r="Z13" s="35"/>
    </row>
    <row r="14" spans="1:26" ht="12.75" outlineLevel="1">
      <c r="A14" s="41"/>
      <c r="B14" s="45" t="s">
        <v>276</v>
      </c>
      <c r="C14" s="34"/>
      <c r="D14" s="34"/>
      <c r="E14" s="34"/>
      <c r="F14" s="34"/>
      <c r="G14" s="42"/>
      <c r="H14" s="42"/>
      <c r="I14" s="42"/>
      <c r="J14" s="42"/>
      <c r="K14" s="42"/>
      <c r="L14" s="42"/>
      <c r="M14" s="42"/>
      <c r="N14" s="42"/>
      <c r="O14" s="42"/>
      <c r="P14" s="61">
        <v>23016600</v>
      </c>
      <c r="Q14" s="61">
        <v>0</v>
      </c>
      <c r="R14" s="61">
        <v>0</v>
      </c>
      <c r="S14" s="61">
        <v>0</v>
      </c>
      <c r="T14" s="61">
        <v>0</v>
      </c>
      <c r="U14" s="61">
        <v>19173300</v>
      </c>
      <c r="V14" s="61">
        <v>19173300</v>
      </c>
      <c r="W14" s="61">
        <v>19173300</v>
      </c>
      <c r="X14" s="61">
        <v>19173300</v>
      </c>
      <c r="Y14" s="62">
        <v>0.8330205156278512</v>
      </c>
      <c r="Z14" s="35"/>
    </row>
    <row r="15" spans="1:26" s="44" customFormat="1" ht="89.25" outlineLevel="1">
      <c r="A15" s="41" t="s">
        <v>29</v>
      </c>
      <c r="B15" s="34" t="s">
        <v>30</v>
      </c>
      <c r="C15" s="34"/>
      <c r="D15" s="34"/>
      <c r="E15" s="34"/>
      <c r="F15" s="34"/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79200</v>
      </c>
      <c r="Q15" s="42">
        <v>0</v>
      </c>
      <c r="R15" s="42">
        <v>0</v>
      </c>
      <c r="S15" s="42">
        <v>0</v>
      </c>
      <c r="T15" s="42">
        <v>0</v>
      </c>
      <c r="U15" s="42">
        <v>56304</v>
      </c>
      <c r="V15" s="42">
        <v>56304</v>
      </c>
      <c r="W15" s="42">
        <v>56304</v>
      </c>
      <c r="X15" s="42">
        <v>56304</v>
      </c>
      <c r="Y15" s="43">
        <f t="shared" si="0"/>
        <v>0.7109090909090909</v>
      </c>
      <c r="Z15" s="42">
        <v>0</v>
      </c>
    </row>
    <row r="16" spans="1:26" s="44" customFormat="1" ht="12.75" outlineLevel="1">
      <c r="A16" s="41"/>
      <c r="B16" s="45" t="s">
        <v>276</v>
      </c>
      <c r="C16" s="34"/>
      <c r="D16" s="34"/>
      <c r="E16" s="34"/>
      <c r="F16" s="34"/>
      <c r="G16" s="42"/>
      <c r="H16" s="42"/>
      <c r="I16" s="42"/>
      <c r="J16" s="42"/>
      <c r="K16" s="42"/>
      <c r="L16" s="42"/>
      <c r="M16" s="42"/>
      <c r="N16" s="42"/>
      <c r="O16" s="42"/>
      <c r="P16" s="61">
        <v>43200</v>
      </c>
      <c r="Q16" s="61">
        <v>0</v>
      </c>
      <c r="R16" s="61">
        <v>0</v>
      </c>
      <c r="S16" s="61">
        <v>0</v>
      </c>
      <c r="T16" s="61">
        <v>0</v>
      </c>
      <c r="U16" s="61">
        <v>43200</v>
      </c>
      <c r="V16" s="61">
        <v>43200</v>
      </c>
      <c r="W16" s="61">
        <v>43200</v>
      </c>
      <c r="X16" s="61">
        <v>43200</v>
      </c>
      <c r="Y16" s="62">
        <f>W16/P16*100%</f>
        <v>1</v>
      </c>
      <c r="Z16" s="42"/>
    </row>
    <row r="17" spans="1:26" s="44" customFormat="1" ht="12.75" outlineLevel="1">
      <c r="A17" s="41"/>
      <c r="B17" s="46" t="s">
        <v>277</v>
      </c>
      <c r="C17" s="34"/>
      <c r="D17" s="34"/>
      <c r="E17" s="34"/>
      <c r="F17" s="34"/>
      <c r="G17" s="42"/>
      <c r="H17" s="42"/>
      <c r="I17" s="42"/>
      <c r="J17" s="42"/>
      <c r="K17" s="42"/>
      <c r="L17" s="42"/>
      <c r="M17" s="42"/>
      <c r="N17" s="42"/>
      <c r="O17" s="42"/>
      <c r="P17" s="63">
        <v>36000</v>
      </c>
      <c r="Q17" s="63">
        <v>0</v>
      </c>
      <c r="R17" s="63">
        <v>0</v>
      </c>
      <c r="S17" s="63">
        <v>0</v>
      </c>
      <c r="T17" s="63">
        <v>0</v>
      </c>
      <c r="U17" s="63">
        <v>13104</v>
      </c>
      <c r="V17" s="63">
        <v>13104</v>
      </c>
      <c r="W17" s="63">
        <v>13104</v>
      </c>
      <c r="X17" s="63">
        <v>13104</v>
      </c>
      <c r="Y17" s="64">
        <f>W17/P17*100%</f>
        <v>0.364</v>
      </c>
      <c r="Z17" s="42"/>
    </row>
    <row r="18" spans="1:26" ht="63.75">
      <c r="A18" s="33" t="s">
        <v>35</v>
      </c>
      <c r="B18" s="48" t="s">
        <v>36</v>
      </c>
      <c r="C18" s="34"/>
      <c r="D18" s="34"/>
      <c r="E18" s="34"/>
      <c r="F18" s="34"/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89700</v>
      </c>
      <c r="Q18" s="35">
        <v>0</v>
      </c>
      <c r="R18" s="35">
        <v>0</v>
      </c>
      <c r="S18" s="35">
        <v>0</v>
      </c>
      <c r="T18" s="35">
        <v>0</v>
      </c>
      <c r="U18" s="35">
        <v>89700</v>
      </c>
      <c r="V18" s="35">
        <v>89700</v>
      </c>
      <c r="W18" s="35">
        <v>89700</v>
      </c>
      <c r="X18" s="35">
        <v>89700</v>
      </c>
      <c r="Y18" s="36">
        <f t="shared" si="0"/>
        <v>1</v>
      </c>
      <c r="Z18" s="35">
        <v>0</v>
      </c>
    </row>
    <row r="19" spans="1:26" ht="12.75" outlineLevel="1">
      <c r="A19" s="33"/>
      <c r="B19" s="45" t="s">
        <v>276</v>
      </c>
      <c r="C19" s="34"/>
      <c r="D19" s="34"/>
      <c r="E19" s="34"/>
      <c r="F19" s="34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61">
        <v>67200</v>
      </c>
      <c r="Q19" s="61">
        <v>0</v>
      </c>
      <c r="R19" s="61">
        <v>0</v>
      </c>
      <c r="S19" s="61">
        <v>0</v>
      </c>
      <c r="T19" s="61">
        <v>0</v>
      </c>
      <c r="U19" s="61">
        <v>67200</v>
      </c>
      <c r="V19" s="61">
        <v>67200</v>
      </c>
      <c r="W19" s="61">
        <v>67200</v>
      </c>
      <c r="X19" s="61">
        <v>67200</v>
      </c>
      <c r="Y19" s="62">
        <f>W19/P19*100%</f>
        <v>1</v>
      </c>
      <c r="Z19" s="35">
        <v>0</v>
      </c>
    </row>
    <row r="20" spans="1:26" ht="12.75" outlineLevel="2">
      <c r="A20" s="33"/>
      <c r="B20" s="46" t="s">
        <v>277</v>
      </c>
      <c r="C20" s="34"/>
      <c r="D20" s="34"/>
      <c r="E20" s="34"/>
      <c r="F20" s="34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63">
        <v>22500</v>
      </c>
      <c r="Q20" s="63">
        <v>0</v>
      </c>
      <c r="R20" s="63">
        <v>0</v>
      </c>
      <c r="S20" s="63">
        <v>0</v>
      </c>
      <c r="T20" s="63">
        <v>0</v>
      </c>
      <c r="U20" s="63">
        <v>22500</v>
      </c>
      <c r="V20" s="63">
        <v>22500</v>
      </c>
      <c r="W20" s="63">
        <v>22500</v>
      </c>
      <c r="X20" s="63">
        <v>22500</v>
      </c>
      <c r="Y20" s="64">
        <f t="shared" si="0"/>
        <v>1</v>
      </c>
      <c r="Z20" s="35">
        <v>0</v>
      </c>
    </row>
    <row r="21" spans="1:26" ht="51">
      <c r="A21" s="33" t="s">
        <v>42</v>
      </c>
      <c r="B21" s="48" t="s">
        <v>43</v>
      </c>
      <c r="C21" s="34"/>
      <c r="D21" s="34"/>
      <c r="E21" s="34"/>
      <c r="F21" s="34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50000</v>
      </c>
      <c r="Q21" s="35">
        <v>0</v>
      </c>
      <c r="R21" s="35">
        <v>0</v>
      </c>
      <c r="S21" s="35">
        <v>0</v>
      </c>
      <c r="T21" s="35">
        <v>0</v>
      </c>
      <c r="U21" s="35">
        <v>50000</v>
      </c>
      <c r="V21" s="35">
        <v>50000</v>
      </c>
      <c r="W21" s="35">
        <v>50000</v>
      </c>
      <c r="X21" s="35">
        <v>50000</v>
      </c>
      <c r="Y21" s="36">
        <f t="shared" si="0"/>
        <v>1</v>
      </c>
      <c r="Z21" s="35">
        <v>0</v>
      </c>
    </row>
    <row r="22" spans="1:26" ht="12.75" outlineLevel="1">
      <c r="A22" s="33"/>
      <c r="B22" s="46" t="s">
        <v>277</v>
      </c>
      <c r="C22" s="34"/>
      <c r="D22" s="34"/>
      <c r="E22" s="34"/>
      <c r="F22" s="34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63">
        <v>50000</v>
      </c>
      <c r="Q22" s="63">
        <v>0</v>
      </c>
      <c r="R22" s="63">
        <v>0</v>
      </c>
      <c r="S22" s="63">
        <v>0</v>
      </c>
      <c r="T22" s="63">
        <v>0</v>
      </c>
      <c r="U22" s="63">
        <v>50000</v>
      </c>
      <c r="V22" s="63">
        <v>50000</v>
      </c>
      <c r="W22" s="63">
        <v>50000</v>
      </c>
      <c r="X22" s="63">
        <v>50000</v>
      </c>
      <c r="Y22" s="64">
        <f t="shared" si="0"/>
        <v>1</v>
      </c>
      <c r="Z22" s="35">
        <v>0</v>
      </c>
    </row>
    <row r="23" spans="1:26" ht="51">
      <c r="A23" s="33" t="s">
        <v>47</v>
      </c>
      <c r="B23" s="48" t="s">
        <v>48</v>
      </c>
      <c r="C23" s="34"/>
      <c r="D23" s="34"/>
      <c r="E23" s="34"/>
      <c r="F23" s="34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33000</v>
      </c>
      <c r="Q23" s="35">
        <v>0</v>
      </c>
      <c r="R23" s="35">
        <v>0</v>
      </c>
      <c r="S23" s="35">
        <v>0</v>
      </c>
      <c r="T23" s="35">
        <v>0</v>
      </c>
      <c r="U23" s="35">
        <v>33000</v>
      </c>
      <c r="V23" s="35">
        <v>33000</v>
      </c>
      <c r="W23" s="35">
        <v>33000</v>
      </c>
      <c r="X23" s="35">
        <v>33000</v>
      </c>
      <c r="Y23" s="36">
        <f t="shared" si="0"/>
        <v>1</v>
      </c>
      <c r="Z23" s="35">
        <v>0</v>
      </c>
    </row>
    <row r="24" spans="1:26" ht="12.75" outlineLevel="1">
      <c r="A24" s="33"/>
      <c r="B24" s="46" t="s">
        <v>277</v>
      </c>
      <c r="C24" s="34"/>
      <c r="D24" s="34"/>
      <c r="E24" s="34"/>
      <c r="F24" s="34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63">
        <v>33000</v>
      </c>
      <c r="Q24" s="63">
        <v>0</v>
      </c>
      <c r="R24" s="63">
        <v>0</v>
      </c>
      <c r="S24" s="63">
        <v>0</v>
      </c>
      <c r="T24" s="63">
        <v>0</v>
      </c>
      <c r="U24" s="63">
        <v>33000</v>
      </c>
      <c r="V24" s="63">
        <v>33000</v>
      </c>
      <c r="W24" s="63">
        <v>33000</v>
      </c>
      <c r="X24" s="63">
        <v>33000</v>
      </c>
      <c r="Y24" s="64">
        <f t="shared" si="0"/>
        <v>1</v>
      </c>
      <c r="Z24" s="35">
        <v>0</v>
      </c>
    </row>
    <row r="25" spans="1:26" ht="76.5">
      <c r="A25" s="33" t="s">
        <v>52</v>
      </c>
      <c r="B25" s="48" t="s">
        <v>53</v>
      </c>
      <c r="C25" s="34"/>
      <c r="D25" s="34"/>
      <c r="E25" s="34"/>
      <c r="F25" s="34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155300</v>
      </c>
      <c r="Q25" s="35">
        <v>0</v>
      </c>
      <c r="R25" s="35">
        <v>0</v>
      </c>
      <c r="S25" s="35">
        <v>0</v>
      </c>
      <c r="T25" s="35">
        <v>0</v>
      </c>
      <c r="U25" s="35">
        <v>82804</v>
      </c>
      <c r="V25" s="35">
        <v>82804</v>
      </c>
      <c r="W25" s="35">
        <v>125754</v>
      </c>
      <c r="X25" s="35">
        <v>125754</v>
      </c>
      <c r="Y25" s="36">
        <f t="shared" si="0"/>
        <v>0.8097488731487443</v>
      </c>
      <c r="Z25" s="35">
        <v>0</v>
      </c>
    </row>
    <row r="26" spans="1:26" ht="12.75" outlineLevel="1">
      <c r="A26" s="33"/>
      <c r="B26" s="46" t="s">
        <v>277</v>
      </c>
      <c r="C26" s="34"/>
      <c r="D26" s="34"/>
      <c r="E26" s="34"/>
      <c r="F26" s="34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63">
        <v>155300</v>
      </c>
      <c r="Q26" s="63">
        <v>0</v>
      </c>
      <c r="R26" s="63">
        <v>0</v>
      </c>
      <c r="S26" s="63">
        <v>0</v>
      </c>
      <c r="T26" s="63">
        <v>0</v>
      </c>
      <c r="U26" s="63">
        <v>82804</v>
      </c>
      <c r="V26" s="63">
        <v>82804</v>
      </c>
      <c r="W26" s="63">
        <v>125754</v>
      </c>
      <c r="X26" s="63">
        <v>125754</v>
      </c>
      <c r="Y26" s="64">
        <f t="shared" si="0"/>
        <v>0.8097488731487443</v>
      </c>
      <c r="Z26" s="35">
        <v>0</v>
      </c>
    </row>
    <row r="27" spans="1:26" ht="63.75">
      <c r="A27" s="33" t="s">
        <v>57</v>
      </c>
      <c r="B27" s="48" t="s">
        <v>58</v>
      </c>
      <c r="C27" s="34"/>
      <c r="D27" s="34"/>
      <c r="E27" s="34"/>
      <c r="F27" s="34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100000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6">
        <f t="shared" si="0"/>
        <v>0</v>
      </c>
      <c r="Z27" s="35">
        <v>0</v>
      </c>
    </row>
    <row r="28" spans="1:26" ht="12.75" outlineLevel="1">
      <c r="A28" s="33"/>
      <c r="B28" s="46" t="s">
        <v>277</v>
      </c>
      <c r="C28" s="34"/>
      <c r="D28" s="34"/>
      <c r="E28" s="34"/>
      <c r="F28" s="34"/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63">
        <v>100000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4">
        <f t="shared" si="0"/>
        <v>0</v>
      </c>
      <c r="Z28" s="35">
        <v>0</v>
      </c>
    </row>
    <row r="29" spans="1:26" ht="63.75">
      <c r="A29" s="33" t="s">
        <v>62</v>
      </c>
      <c r="B29" s="48" t="s">
        <v>63</v>
      </c>
      <c r="C29" s="34"/>
      <c r="D29" s="34"/>
      <c r="E29" s="34"/>
      <c r="F29" s="34"/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15000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6">
        <f t="shared" si="0"/>
        <v>0</v>
      </c>
      <c r="Z29" s="35">
        <v>0</v>
      </c>
    </row>
    <row r="30" spans="1:26" ht="12.75" outlineLevel="1">
      <c r="A30" s="33"/>
      <c r="B30" s="46" t="s">
        <v>277</v>
      </c>
      <c r="C30" s="34"/>
      <c r="D30" s="34"/>
      <c r="E30" s="34"/>
      <c r="F30" s="34"/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63">
        <v>15000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4">
        <f t="shared" si="0"/>
        <v>0</v>
      </c>
      <c r="Z30" s="35">
        <v>0</v>
      </c>
    </row>
    <row r="31" spans="1:26" ht="51">
      <c r="A31" s="33" t="s">
        <v>67</v>
      </c>
      <c r="B31" s="48" t="s">
        <v>68</v>
      </c>
      <c r="C31" s="34"/>
      <c r="D31" s="34"/>
      <c r="E31" s="34"/>
      <c r="F31" s="34"/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9000</v>
      </c>
      <c r="Q31" s="35">
        <v>0</v>
      </c>
      <c r="R31" s="35">
        <v>0</v>
      </c>
      <c r="S31" s="35">
        <v>0</v>
      </c>
      <c r="T31" s="35">
        <v>0</v>
      </c>
      <c r="U31" s="35">
        <v>4009</v>
      </c>
      <c r="V31" s="35">
        <v>4009</v>
      </c>
      <c r="W31" s="35">
        <v>0</v>
      </c>
      <c r="X31" s="35">
        <v>0</v>
      </c>
      <c r="Y31" s="36">
        <f t="shared" si="0"/>
        <v>0</v>
      </c>
      <c r="Z31" s="35">
        <v>0</v>
      </c>
    </row>
    <row r="32" spans="1:26" ht="12.75" outlineLevel="1">
      <c r="A32" s="33"/>
      <c r="B32" s="46" t="s">
        <v>277</v>
      </c>
      <c r="C32" s="34"/>
      <c r="D32" s="34"/>
      <c r="E32" s="34"/>
      <c r="F32" s="34"/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63">
        <v>9000</v>
      </c>
      <c r="Q32" s="63">
        <v>0</v>
      </c>
      <c r="R32" s="63">
        <v>0</v>
      </c>
      <c r="S32" s="63">
        <v>0</v>
      </c>
      <c r="T32" s="63">
        <v>0</v>
      </c>
      <c r="U32" s="63">
        <v>4009</v>
      </c>
      <c r="V32" s="63">
        <v>4009</v>
      </c>
      <c r="W32" s="63">
        <v>0</v>
      </c>
      <c r="X32" s="63">
        <v>0</v>
      </c>
      <c r="Y32" s="64">
        <f t="shared" si="0"/>
        <v>0</v>
      </c>
      <c r="Z32" s="35">
        <v>0</v>
      </c>
    </row>
    <row r="33" spans="1:26" ht="63.75">
      <c r="A33" s="33" t="s">
        <v>77</v>
      </c>
      <c r="B33" s="48" t="s">
        <v>78</v>
      </c>
      <c r="C33" s="34"/>
      <c r="D33" s="34"/>
      <c r="E33" s="34"/>
      <c r="F33" s="34"/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600000</v>
      </c>
      <c r="Q33" s="35">
        <v>0</v>
      </c>
      <c r="R33" s="35">
        <v>0</v>
      </c>
      <c r="S33" s="35">
        <v>0</v>
      </c>
      <c r="T33" s="35">
        <v>0</v>
      </c>
      <c r="U33" s="35">
        <v>297000</v>
      </c>
      <c r="V33" s="35">
        <v>297000</v>
      </c>
      <c r="W33" s="35">
        <v>221250</v>
      </c>
      <c r="X33" s="35">
        <v>221250</v>
      </c>
      <c r="Y33" s="36">
        <f t="shared" si="0"/>
        <v>0.36875</v>
      </c>
      <c r="Z33" s="35">
        <v>0</v>
      </c>
    </row>
    <row r="34" spans="1:26" ht="12.75" outlineLevel="1">
      <c r="A34" s="33"/>
      <c r="B34" s="46" t="s">
        <v>277</v>
      </c>
      <c r="C34" s="34"/>
      <c r="D34" s="34"/>
      <c r="E34" s="34"/>
      <c r="F34" s="34"/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63">
        <v>600000</v>
      </c>
      <c r="Q34" s="63">
        <v>0</v>
      </c>
      <c r="R34" s="63">
        <v>0</v>
      </c>
      <c r="S34" s="63">
        <v>0</v>
      </c>
      <c r="T34" s="63">
        <v>0</v>
      </c>
      <c r="U34" s="63">
        <v>297000</v>
      </c>
      <c r="V34" s="63">
        <v>297000</v>
      </c>
      <c r="W34" s="63">
        <v>221250</v>
      </c>
      <c r="X34" s="63">
        <v>221250</v>
      </c>
      <c r="Y34" s="64">
        <f t="shared" si="0"/>
        <v>0.36875</v>
      </c>
      <c r="Z34" s="35">
        <v>0</v>
      </c>
    </row>
    <row r="35" spans="1:26" ht="51">
      <c r="A35" s="33" t="s">
        <v>82</v>
      </c>
      <c r="B35" s="48" t="s">
        <v>83</v>
      </c>
      <c r="C35" s="34"/>
      <c r="D35" s="34"/>
      <c r="E35" s="34"/>
      <c r="F35" s="34"/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1452600</v>
      </c>
      <c r="Q35" s="35">
        <v>0</v>
      </c>
      <c r="R35" s="35">
        <v>0</v>
      </c>
      <c r="S35" s="35">
        <v>0</v>
      </c>
      <c r="T35" s="35">
        <v>0</v>
      </c>
      <c r="U35" s="35">
        <v>153400</v>
      </c>
      <c r="V35" s="35">
        <v>153400</v>
      </c>
      <c r="W35" s="35">
        <v>18000</v>
      </c>
      <c r="X35" s="35">
        <v>18000</v>
      </c>
      <c r="Y35" s="36">
        <f t="shared" si="0"/>
        <v>0.012391573729863693</v>
      </c>
      <c r="Z35" s="35">
        <v>0</v>
      </c>
    </row>
    <row r="36" spans="1:26" s="44" customFormat="1" ht="25.5" outlineLevel="1">
      <c r="A36" s="41" t="s">
        <v>88</v>
      </c>
      <c r="B36" s="34" t="s">
        <v>89</v>
      </c>
      <c r="C36" s="34"/>
      <c r="D36" s="34"/>
      <c r="E36" s="34"/>
      <c r="F36" s="34"/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18000</v>
      </c>
      <c r="Q36" s="42">
        <v>0</v>
      </c>
      <c r="R36" s="42">
        <v>0</v>
      </c>
      <c r="S36" s="42">
        <v>0</v>
      </c>
      <c r="T36" s="42">
        <v>0</v>
      </c>
      <c r="U36" s="42">
        <v>18000</v>
      </c>
      <c r="V36" s="42">
        <v>18000</v>
      </c>
      <c r="W36" s="42">
        <v>18000</v>
      </c>
      <c r="X36" s="42">
        <v>18000</v>
      </c>
      <c r="Y36" s="43">
        <f t="shared" si="0"/>
        <v>1</v>
      </c>
      <c r="Z36" s="42">
        <v>0</v>
      </c>
    </row>
    <row r="37" spans="1:26" ht="12.75" outlineLevel="2">
      <c r="A37" s="33"/>
      <c r="B37" s="46" t="s">
        <v>277</v>
      </c>
      <c r="C37" s="34"/>
      <c r="D37" s="34"/>
      <c r="E37" s="34"/>
      <c r="F37" s="34"/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63">
        <v>18000</v>
      </c>
      <c r="Q37" s="63">
        <v>0</v>
      </c>
      <c r="R37" s="63">
        <v>0</v>
      </c>
      <c r="S37" s="63">
        <v>0</v>
      </c>
      <c r="T37" s="63">
        <v>0</v>
      </c>
      <c r="U37" s="63">
        <v>18000</v>
      </c>
      <c r="V37" s="63">
        <v>18000</v>
      </c>
      <c r="W37" s="63">
        <v>18000</v>
      </c>
      <c r="X37" s="63">
        <v>18000</v>
      </c>
      <c r="Y37" s="64">
        <f t="shared" si="0"/>
        <v>1</v>
      </c>
      <c r="Z37" s="35">
        <v>0</v>
      </c>
    </row>
    <row r="38" spans="1:26" s="44" customFormat="1" ht="38.25" outlineLevel="1">
      <c r="A38" s="41" t="s">
        <v>92</v>
      </c>
      <c r="B38" s="34" t="s">
        <v>93</v>
      </c>
      <c r="C38" s="34"/>
      <c r="D38" s="34"/>
      <c r="E38" s="34"/>
      <c r="F38" s="34"/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1434600</v>
      </c>
      <c r="Q38" s="42">
        <v>0</v>
      </c>
      <c r="R38" s="42">
        <v>0</v>
      </c>
      <c r="S38" s="42">
        <v>0</v>
      </c>
      <c r="T38" s="42">
        <v>0</v>
      </c>
      <c r="U38" s="42">
        <v>135400</v>
      </c>
      <c r="V38" s="42">
        <v>135400</v>
      </c>
      <c r="W38" s="42">
        <v>0</v>
      </c>
      <c r="X38" s="42">
        <v>0</v>
      </c>
      <c r="Y38" s="43">
        <f t="shared" si="0"/>
        <v>0</v>
      </c>
      <c r="Z38" s="42">
        <v>0</v>
      </c>
    </row>
    <row r="39" spans="1:26" s="44" customFormat="1" ht="12.75" outlineLevel="1">
      <c r="A39" s="41"/>
      <c r="B39" s="47" t="s">
        <v>278</v>
      </c>
      <c r="C39" s="34"/>
      <c r="D39" s="34"/>
      <c r="E39" s="34"/>
      <c r="F39" s="34"/>
      <c r="G39" s="42"/>
      <c r="H39" s="42"/>
      <c r="I39" s="42"/>
      <c r="J39" s="42"/>
      <c r="K39" s="42"/>
      <c r="L39" s="42"/>
      <c r="M39" s="42"/>
      <c r="N39" s="42"/>
      <c r="O39" s="42"/>
      <c r="P39" s="59">
        <v>993200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60">
        <f>W39/P39*100%</f>
        <v>0</v>
      </c>
      <c r="Z39" s="42"/>
    </row>
    <row r="40" spans="1:26" s="44" customFormat="1" ht="12.75" outlineLevel="1">
      <c r="A40" s="41"/>
      <c r="B40" s="45" t="s">
        <v>276</v>
      </c>
      <c r="C40" s="34"/>
      <c r="D40" s="34"/>
      <c r="E40" s="34"/>
      <c r="F40" s="34"/>
      <c r="G40" s="42"/>
      <c r="H40" s="42"/>
      <c r="I40" s="42"/>
      <c r="J40" s="42"/>
      <c r="K40" s="42"/>
      <c r="L40" s="42"/>
      <c r="M40" s="42"/>
      <c r="N40" s="42"/>
      <c r="O40" s="42"/>
      <c r="P40" s="61">
        <v>135400</v>
      </c>
      <c r="Q40" s="61">
        <v>0</v>
      </c>
      <c r="R40" s="61">
        <v>0</v>
      </c>
      <c r="S40" s="61">
        <v>0</v>
      </c>
      <c r="T40" s="61">
        <v>0</v>
      </c>
      <c r="U40" s="61">
        <v>135400</v>
      </c>
      <c r="V40" s="61">
        <v>135400</v>
      </c>
      <c r="W40" s="61">
        <v>0</v>
      </c>
      <c r="X40" s="61">
        <v>0</v>
      </c>
      <c r="Y40" s="62">
        <f>W40/P40*100%</f>
        <v>0</v>
      </c>
      <c r="Z40" s="42"/>
    </row>
    <row r="41" spans="1:26" ht="12.75" outlineLevel="2">
      <c r="A41" s="33"/>
      <c r="B41" s="46" t="s">
        <v>277</v>
      </c>
      <c r="C41" s="34"/>
      <c r="D41" s="34"/>
      <c r="E41" s="34"/>
      <c r="F41" s="34"/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63">
        <v>306000</v>
      </c>
      <c r="Q41" s="63">
        <v>0</v>
      </c>
      <c r="R41" s="63">
        <v>0</v>
      </c>
      <c r="S41" s="63">
        <v>0</v>
      </c>
      <c r="T41" s="63">
        <v>0</v>
      </c>
      <c r="U41" s="63">
        <v>0</v>
      </c>
      <c r="V41" s="63">
        <v>0</v>
      </c>
      <c r="W41" s="63">
        <v>0</v>
      </c>
      <c r="X41" s="63">
        <v>0</v>
      </c>
      <c r="Y41" s="64">
        <f t="shared" si="0"/>
        <v>0</v>
      </c>
      <c r="Z41" s="35">
        <v>0</v>
      </c>
    </row>
    <row r="42" spans="1:26" ht="79.5" customHeight="1">
      <c r="A42" s="33" t="s">
        <v>107</v>
      </c>
      <c r="B42" s="48" t="s">
        <v>108</v>
      </c>
      <c r="C42" s="34"/>
      <c r="D42" s="34"/>
      <c r="E42" s="34"/>
      <c r="F42" s="34"/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1890826.17</v>
      </c>
      <c r="Q42" s="35">
        <v>0</v>
      </c>
      <c r="R42" s="35">
        <v>0</v>
      </c>
      <c r="S42" s="35">
        <v>0</v>
      </c>
      <c r="T42" s="35">
        <v>0</v>
      </c>
      <c r="U42" s="35">
        <v>1157869.17</v>
      </c>
      <c r="V42" s="35">
        <v>1157869.17</v>
      </c>
      <c r="W42" s="35">
        <v>969580.39</v>
      </c>
      <c r="X42" s="35">
        <v>969580.39</v>
      </c>
      <c r="Y42" s="36">
        <f t="shared" si="0"/>
        <v>0.5127813467908581</v>
      </c>
      <c r="Z42" s="35">
        <v>0</v>
      </c>
    </row>
    <row r="43" spans="1:26" ht="12.75" outlineLevel="1">
      <c r="A43" s="33"/>
      <c r="B43" s="45" t="s">
        <v>276</v>
      </c>
      <c r="C43" s="34"/>
      <c r="D43" s="34"/>
      <c r="E43" s="34"/>
      <c r="F43" s="34"/>
      <c r="G43" s="35"/>
      <c r="H43" s="35"/>
      <c r="I43" s="35"/>
      <c r="J43" s="35"/>
      <c r="K43" s="35"/>
      <c r="L43" s="35"/>
      <c r="M43" s="35"/>
      <c r="N43" s="35"/>
      <c r="O43" s="35"/>
      <c r="P43" s="61">
        <v>714126.17</v>
      </c>
      <c r="Q43" s="61">
        <v>0</v>
      </c>
      <c r="R43" s="61">
        <v>0</v>
      </c>
      <c r="S43" s="61">
        <v>0</v>
      </c>
      <c r="T43" s="61">
        <v>0</v>
      </c>
      <c r="U43" s="61">
        <v>42126.17</v>
      </c>
      <c r="V43" s="61">
        <v>42126.17</v>
      </c>
      <c r="W43" s="61">
        <v>42126.17</v>
      </c>
      <c r="X43" s="61">
        <v>42126.17</v>
      </c>
      <c r="Y43" s="62">
        <f>W43/P43*100%</f>
        <v>0.05898981408285317</v>
      </c>
      <c r="Z43" s="35"/>
    </row>
    <row r="44" spans="1:26" ht="12.75" outlineLevel="2">
      <c r="A44" s="33"/>
      <c r="B44" s="46" t="s">
        <v>277</v>
      </c>
      <c r="C44" s="34"/>
      <c r="D44" s="34"/>
      <c r="E44" s="34"/>
      <c r="F44" s="34"/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63">
        <v>1176700</v>
      </c>
      <c r="Q44" s="63">
        <v>0</v>
      </c>
      <c r="R44" s="63">
        <v>0</v>
      </c>
      <c r="S44" s="63">
        <v>0</v>
      </c>
      <c r="T44" s="63">
        <v>0</v>
      </c>
      <c r="U44" s="63">
        <v>1115743</v>
      </c>
      <c r="V44" s="63">
        <v>1115743</v>
      </c>
      <c r="W44" s="63">
        <v>927454.22</v>
      </c>
      <c r="X44" s="63">
        <v>927454.22</v>
      </c>
      <c r="Y44" s="64">
        <f t="shared" si="0"/>
        <v>0.7881823914336704</v>
      </c>
      <c r="Z44" s="35">
        <v>0</v>
      </c>
    </row>
    <row r="45" spans="1:26" ht="63" customHeight="1">
      <c r="A45" s="33" t="s">
        <v>114</v>
      </c>
      <c r="B45" s="48" t="s">
        <v>115</v>
      </c>
      <c r="C45" s="34"/>
      <c r="D45" s="34"/>
      <c r="E45" s="34"/>
      <c r="F45" s="34"/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23864752.48</v>
      </c>
      <c r="Q45" s="35">
        <v>0</v>
      </c>
      <c r="R45" s="35">
        <v>0</v>
      </c>
      <c r="S45" s="35">
        <v>0</v>
      </c>
      <c r="T45" s="35">
        <v>0</v>
      </c>
      <c r="U45" s="35">
        <v>20652174.89</v>
      </c>
      <c r="V45" s="35">
        <v>20652174.89</v>
      </c>
      <c r="W45" s="35">
        <v>20289657.19</v>
      </c>
      <c r="X45" s="35">
        <v>20289657.19</v>
      </c>
      <c r="Y45" s="36">
        <f t="shared" si="0"/>
        <v>0.8501934896246618</v>
      </c>
      <c r="Z45" s="35">
        <v>0</v>
      </c>
    </row>
    <row r="46" spans="1:26" ht="12.75" outlineLevel="2">
      <c r="A46" s="33"/>
      <c r="B46" s="45" t="s">
        <v>276</v>
      </c>
      <c r="C46" s="34"/>
      <c r="D46" s="34"/>
      <c r="E46" s="34"/>
      <c r="F46" s="34"/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61">
        <f>P45-P47</f>
        <v>17027000</v>
      </c>
      <c r="Q46" s="61">
        <f aca="true" t="shared" si="1" ref="Q46:W46">Q45-Q47</f>
        <v>0</v>
      </c>
      <c r="R46" s="61">
        <f t="shared" si="1"/>
        <v>0</v>
      </c>
      <c r="S46" s="61">
        <f t="shared" si="1"/>
        <v>0</v>
      </c>
      <c r="T46" s="61">
        <f t="shared" si="1"/>
        <v>0</v>
      </c>
      <c r="U46" s="61">
        <f t="shared" si="1"/>
        <v>13998322.41</v>
      </c>
      <c r="V46" s="61">
        <f t="shared" si="1"/>
        <v>13998322.41</v>
      </c>
      <c r="W46" s="61">
        <f t="shared" si="1"/>
        <v>13938963.420000002</v>
      </c>
      <c r="X46" s="61"/>
      <c r="Y46" s="62">
        <f t="shared" si="0"/>
        <v>0.8186388336171964</v>
      </c>
      <c r="Z46" s="35">
        <v>0</v>
      </c>
    </row>
    <row r="47" spans="1:26" ht="12.75" outlineLevel="2">
      <c r="A47" s="33"/>
      <c r="B47" s="46" t="s">
        <v>277</v>
      </c>
      <c r="C47" s="34"/>
      <c r="D47" s="34"/>
      <c r="E47" s="34"/>
      <c r="F47" s="34"/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63">
        <v>6837752.48</v>
      </c>
      <c r="Q47" s="63">
        <v>0</v>
      </c>
      <c r="R47" s="63">
        <v>0</v>
      </c>
      <c r="S47" s="63">
        <v>0</v>
      </c>
      <c r="T47" s="63">
        <v>0</v>
      </c>
      <c r="U47" s="63">
        <v>6653852.48</v>
      </c>
      <c r="V47" s="63">
        <v>6653852.48</v>
      </c>
      <c r="W47" s="63">
        <v>6350693.77</v>
      </c>
      <c r="X47" s="63">
        <v>6350693.77</v>
      </c>
      <c r="Y47" s="64">
        <f t="shared" si="0"/>
        <v>0.928769180893193</v>
      </c>
      <c r="Z47" s="35">
        <v>0</v>
      </c>
    </row>
    <row r="48" spans="1:26" ht="51">
      <c r="A48" s="33" t="s">
        <v>123</v>
      </c>
      <c r="B48" s="48" t="s">
        <v>124</v>
      </c>
      <c r="C48" s="34"/>
      <c r="D48" s="34"/>
      <c r="E48" s="34"/>
      <c r="F48" s="34"/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301792704</v>
      </c>
      <c r="Q48" s="35">
        <v>0</v>
      </c>
      <c r="R48" s="35">
        <v>0</v>
      </c>
      <c r="S48" s="35">
        <v>0</v>
      </c>
      <c r="T48" s="35">
        <v>0</v>
      </c>
      <c r="U48" s="35">
        <v>256005571.88</v>
      </c>
      <c r="V48" s="35">
        <v>256005571.88</v>
      </c>
      <c r="W48" s="35">
        <v>254436406.77</v>
      </c>
      <c r="X48" s="35">
        <v>254436406.77</v>
      </c>
      <c r="Y48" s="36">
        <f t="shared" si="0"/>
        <v>0.843083359530123</v>
      </c>
      <c r="Z48" s="35">
        <v>0</v>
      </c>
    </row>
    <row r="49" spans="1:26" s="44" customFormat="1" ht="76.5" outlineLevel="1">
      <c r="A49" s="41" t="s">
        <v>125</v>
      </c>
      <c r="B49" s="34" t="s">
        <v>126</v>
      </c>
      <c r="C49" s="34"/>
      <c r="D49" s="34"/>
      <c r="E49" s="34"/>
      <c r="F49" s="34"/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11311900</v>
      </c>
      <c r="Q49" s="42">
        <v>0</v>
      </c>
      <c r="R49" s="42">
        <v>0</v>
      </c>
      <c r="S49" s="42">
        <v>0</v>
      </c>
      <c r="T49" s="42">
        <v>0</v>
      </c>
      <c r="U49" s="42">
        <v>8206590.2</v>
      </c>
      <c r="V49" s="42">
        <v>8206590.2</v>
      </c>
      <c r="W49" s="42">
        <v>8206590.2</v>
      </c>
      <c r="X49" s="42">
        <v>8206590.2</v>
      </c>
      <c r="Y49" s="43">
        <f t="shared" si="0"/>
        <v>0.7254829162209708</v>
      </c>
      <c r="Z49" s="42">
        <v>0</v>
      </c>
    </row>
    <row r="50" spans="1:26" s="44" customFormat="1" ht="12.75" outlineLevel="1">
      <c r="A50" s="41"/>
      <c r="B50" s="47" t="s">
        <v>278</v>
      </c>
      <c r="C50" s="34"/>
      <c r="D50" s="34"/>
      <c r="E50" s="34"/>
      <c r="F50" s="34"/>
      <c r="G50" s="42"/>
      <c r="H50" s="42"/>
      <c r="I50" s="42"/>
      <c r="J50" s="42"/>
      <c r="K50" s="42"/>
      <c r="L50" s="42"/>
      <c r="M50" s="42"/>
      <c r="N50" s="42"/>
      <c r="O50" s="42"/>
      <c r="P50" s="59">
        <v>6892600</v>
      </c>
      <c r="Q50" s="59">
        <v>0</v>
      </c>
      <c r="R50" s="59">
        <v>0</v>
      </c>
      <c r="S50" s="59">
        <v>0</v>
      </c>
      <c r="T50" s="59">
        <v>0</v>
      </c>
      <c r="U50" s="59">
        <v>4927605.47</v>
      </c>
      <c r="V50" s="59">
        <v>4927605.47</v>
      </c>
      <c r="W50" s="59">
        <v>4927605.47</v>
      </c>
      <c r="X50" s="59"/>
      <c r="Y50" s="60">
        <f t="shared" si="0"/>
        <v>0.7149124379769608</v>
      </c>
      <c r="Z50" s="42"/>
    </row>
    <row r="51" spans="1:26" s="44" customFormat="1" ht="12.75" outlineLevel="1">
      <c r="A51" s="41"/>
      <c r="B51" s="45" t="s">
        <v>276</v>
      </c>
      <c r="C51" s="34"/>
      <c r="D51" s="34"/>
      <c r="E51" s="34"/>
      <c r="F51" s="34"/>
      <c r="G51" s="42"/>
      <c r="H51" s="42"/>
      <c r="I51" s="42"/>
      <c r="J51" s="42"/>
      <c r="K51" s="42"/>
      <c r="L51" s="42"/>
      <c r="M51" s="42"/>
      <c r="N51" s="42"/>
      <c r="O51" s="42"/>
      <c r="P51" s="61">
        <v>4231600</v>
      </c>
      <c r="Q51" s="61">
        <v>0</v>
      </c>
      <c r="R51" s="61">
        <v>0</v>
      </c>
      <c r="S51" s="61">
        <v>0</v>
      </c>
      <c r="T51" s="61">
        <v>0</v>
      </c>
      <c r="U51" s="61">
        <v>3091284.7300000004</v>
      </c>
      <c r="V51" s="61">
        <v>3091284.7300000004</v>
      </c>
      <c r="W51" s="61">
        <v>3091284.7300000004</v>
      </c>
      <c r="X51" s="61"/>
      <c r="Y51" s="62">
        <f t="shared" si="0"/>
        <v>0.7305238514982514</v>
      </c>
      <c r="Z51" s="42"/>
    </row>
    <row r="52" spans="1:26" s="44" customFormat="1" ht="12.75" outlineLevel="1">
      <c r="A52" s="41"/>
      <c r="B52" s="46" t="s">
        <v>277</v>
      </c>
      <c r="C52" s="34"/>
      <c r="D52" s="34"/>
      <c r="E52" s="34"/>
      <c r="F52" s="34"/>
      <c r="G52" s="42"/>
      <c r="H52" s="42"/>
      <c r="I52" s="42"/>
      <c r="J52" s="42"/>
      <c r="K52" s="42"/>
      <c r="L52" s="42"/>
      <c r="M52" s="42"/>
      <c r="N52" s="42"/>
      <c r="O52" s="42"/>
      <c r="P52" s="63">
        <v>187700</v>
      </c>
      <c r="Q52" s="63">
        <v>0</v>
      </c>
      <c r="R52" s="63">
        <v>0</v>
      </c>
      <c r="S52" s="63">
        <v>0</v>
      </c>
      <c r="T52" s="63">
        <v>0</v>
      </c>
      <c r="U52" s="63">
        <v>187700</v>
      </c>
      <c r="V52" s="63">
        <v>187700</v>
      </c>
      <c r="W52" s="63">
        <v>187700</v>
      </c>
      <c r="X52" s="63">
        <v>187700</v>
      </c>
      <c r="Y52" s="64">
        <f>W52/P52*100%</f>
        <v>1</v>
      </c>
      <c r="Z52" s="42"/>
    </row>
    <row r="53" spans="1:26" s="44" customFormat="1" ht="76.5" outlineLevel="1">
      <c r="A53" s="41" t="s">
        <v>141</v>
      </c>
      <c r="B53" s="34" t="s">
        <v>142</v>
      </c>
      <c r="C53" s="34"/>
      <c r="D53" s="34"/>
      <c r="E53" s="34"/>
      <c r="F53" s="34"/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209300</v>
      </c>
      <c r="Q53" s="42">
        <v>0</v>
      </c>
      <c r="R53" s="42">
        <v>0</v>
      </c>
      <c r="S53" s="42">
        <v>0</v>
      </c>
      <c r="T53" s="42">
        <v>0</v>
      </c>
      <c r="U53" s="42">
        <v>209300</v>
      </c>
      <c r="V53" s="42">
        <v>209300</v>
      </c>
      <c r="W53" s="42">
        <v>204011</v>
      </c>
      <c r="X53" s="42">
        <v>204011</v>
      </c>
      <c r="Y53" s="43">
        <f aca="true" t="shared" si="2" ref="Y53:Y73">W53/P53*100%</f>
        <v>0.9747300525561395</v>
      </c>
      <c r="Z53" s="42">
        <v>0</v>
      </c>
    </row>
    <row r="54" spans="1:26" ht="12.75" outlineLevel="2">
      <c r="A54" s="33"/>
      <c r="B54" s="46" t="s">
        <v>277</v>
      </c>
      <c r="C54" s="34"/>
      <c r="D54" s="34"/>
      <c r="E54" s="34"/>
      <c r="F54" s="34"/>
      <c r="G54" s="35"/>
      <c r="H54" s="35"/>
      <c r="I54" s="35"/>
      <c r="J54" s="35"/>
      <c r="K54" s="35"/>
      <c r="L54" s="35"/>
      <c r="M54" s="35"/>
      <c r="N54" s="35"/>
      <c r="O54" s="35"/>
      <c r="P54" s="63">
        <v>209300</v>
      </c>
      <c r="Q54" s="63">
        <v>0</v>
      </c>
      <c r="R54" s="63">
        <v>0</v>
      </c>
      <c r="S54" s="63">
        <v>0</v>
      </c>
      <c r="T54" s="63">
        <v>0</v>
      </c>
      <c r="U54" s="63">
        <v>209300</v>
      </c>
      <c r="V54" s="63">
        <v>209300</v>
      </c>
      <c r="W54" s="63">
        <v>204011</v>
      </c>
      <c r="X54" s="63">
        <v>204011</v>
      </c>
      <c r="Y54" s="64">
        <f>W54/P54*100%</f>
        <v>0.9747300525561395</v>
      </c>
      <c r="Z54" s="35">
        <v>0</v>
      </c>
    </row>
    <row r="55" spans="1:26" s="44" customFormat="1" ht="76.5" outlineLevel="1">
      <c r="A55" s="41" t="s">
        <v>147</v>
      </c>
      <c r="B55" s="34" t="s">
        <v>148</v>
      </c>
      <c r="C55" s="34"/>
      <c r="D55" s="34"/>
      <c r="E55" s="34"/>
      <c r="F55" s="34"/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153000</v>
      </c>
      <c r="Q55" s="42">
        <v>0</v>
      </c>
      <c r="R55" s="42">
        <v>0</v>
      </c>
      <c r="S55" s="42">
        <v>0</v>
      </c>
      <c r="T55" s="42">
        <v>0</v>
      </c>
      <c r="U55" s="42">
        <v>105200</v>
      </c>
      <c r="V55" s="42">
        <v>105200</v>
      </c>
      <c r="W55" s="42">
        <v>105200</v>
      </c>
      <c r="X55" s="42">
        <v>105200</v>
      </c>
      <c r="Y55" s="43">
        <f t="shared" si="2"/>
        <v>0.6875816993464052</v>
      </c>
      <c r="Z55" s="42">
        <v>0</v>
      </c>
    </row>
    <row r="56" spans="1:26" ht="12.75" outlineLevel="2">
      <c r="A56" s="33"/>
      <c r="B56" s="46" t="s">
        <v>277</v>
      </c>
      <c r="C56" s="34"/>
      <c r="D56" s="34"/>
      <c r="E56" s="34"/>
      <c r="F56" s="34"/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63">
        <v>153000</v>
      </c>
      <c r="Q56" s="63">
        <v>0</v>
      </c>
      <c r="R56" s="63">
        <v>0</v>
      </c>
      <c r="S56" s="63">
        <v>0</v>
      </c>
      <c r="T56" s="63">
        <v>0</v>
      </c>
      <c r="U56" s="63">
        <v>105200</v>
      </c>
      <c r="V56" s="63">
        <v>105200</v>
      </c>
      <c r="W56" s="63">
        <v>105200</v>
      </c>
      <c r="X56" s="63">
        <v>105200</v>
      </c>
      <c r="Y56" s="64">
        <f t="shared" si="2"/>
        <v>0.6875816993464052</v>
      </c>
      <c r="Z56" s="35">
        <v>0</v>
      </c>
    </row>
    <row r="57" spans="1:26" s="44" customFormat="1" ht="76.5" outlineLevel="1">
      <c r="A57" s="41" t="s">
        <v>151</v>
      </c>
      <c r="B57" s="34" t="s">
        <v>152</v>
      </c>
      <c r="C57" s="34"/>
      <c r="D57" s="34"/>
      <c r="E57" s="34"/>
      <c r="F57" s="34"/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93600</v>
      </c>
      <c r="Q57" s="42">
        <v>0</v>
      </c>
      <c r="R57" s="42">
        <v>0</v>
      </c>
      <c r="S57" s="42">
        <v>0</v>
      </c>
      <c r="T57" s="42">
        <v>0</v>
      </c>
      <c r="U57" s="42">
        <v>78600</v>
      </c>
      <c r="V57" s="42">
        <v>78600</v>
      </c>
      <c r="W57" s="42">
        <v>78600</v>
      </c>
      <c r="X57" s="42">
        <v>78600</v>
      </c>
      <c r="Y57" s="43">
        <f t="shared" si="2"/>
        <v>0.8397435897435898</v>
      </c>
      <c r="Z57" s="42">
        <v>0</v>
      </c>
    </row>
    <row r="58" spans="1:26" ht="12.75" outlineLevel="2">
      <c r="A58" s="33"/>
      <c r="B58" s="46" t="s">
        <v>277</v>
      </c>
      <c r="C58" s="34"/>
      <c r="D58" s="34"/>
      <c r="E58" s="34"/>
      <c r="F58" s="34"/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63">
        <v>93600</v>
      </c>
      <c r="Q58" s="63">
        <v>0</v>
      </c>
      <c r="R58" s="63">
        <v>0</v>
      </c>
      <c r="S58" s="63">
        <v>0</v>
      </c>
      <c r="T58" s="63">
        <v>0</v>
      </c>
      <c r="U58" s="63">
        <v>78600</v>
      </c>
      <c r="V58" s="63">
        <v>78600</v>
      </c>
      <c r="W58" s="63">
        <v>78600</v>
      </c>
      <c r="X58" s="63">
        <v>78600</v>
      </c>
      <c r="Y58" s="64">
        <f t="shared" si="2"/>
        <v>0.8397435897435898</v>
      </c>
      <c r="Z58" s="35">
        <v>0</v>
      </c>
    </row>
    <row r="59" spans="1:26" s="44" customFormat="1" ht="76.5" outlineLevel="1">
      <c r="A59" s="41" t="s">
        <v>155</v>
      </c>
      <c r="B59" s="34" t="s">
        <v>156</v>
      </c>
      <c r="C59" s="34"/>
      <c r="D59" s="34"/>
      <c r="E59" s="34"/>
      <c r="F59" s="34"/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2214000</v>
      </c>
      <c r="Q59" s="42">
        <v>0</v>
      </c>
      <c r="R59" s="42">
        <v>0</v>
      </c>
      <c r="S59" s="42">
        <v>0</v>
      </c>
      <c r="T59" s="42">
        <v>0</v>
      </c>
      <c r="U59" s="42">
        <v>2179792.5</v>
      </c>
      <c r="V59" s="42">
        <v>2179792.5</v>
      </c>
      <c r="W59" s="42">
        <v>2171118.47</v>
      </c>
      <c r="X59" s="42">
        <v>2171118.47</v>
      </c>
      <c r="Y59" s="43">
        <f t="shared" si="2"/>
        <v>0.9806316485998194</v>
      </c>
      <c r="Z59" s="42">
        <v>0</v>
      </c>
    </row>
    <row r="60" spans="1:26" s="44" customFormat="1" ht="12.75" outlineLevel="2">
      <c r="A60" s="41"/>
      <c r="B60" s="46" t="s">
        <v>277</v>
      </c>
      <c r="C60" s="34"/>
      <c r="D60" s="34"/>
      <c r="E60" s="34"/>
      <c r="F60" s="34"/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63">
        <v>2214000</v>
      </c>
      <c r="Q60" s="63">
        <v>0</v>
      </c>
      <c r="R60" s="63">
        <v>0</v>
      </c>
      <c r="S60" s="63">
        <v>0</v>
      </c>
      <c r="T60" s="63">
        <v>0</v>
      </c>
      <c r="U60" s="63">
        <v>2179792.5</v>
      </c>
      <c r="V60" s="63">
        <v>2179792.5</v>
      </c>
      <c r="W60" s="63">
        <v>2171118.47</v>
      </c>
      <c r="X60" s="63">
        <v>2171118.47</v>
      </c>
      <c r="Y60" s="64">
        <f t="shared" si="2"/>
        <v>0.9806316485998194</v>
      </c>
      <c r="Z60" s="42">
        <v>0</v>
      </c>
    </row>
    <row r="61" spans="1:26" s="44" customFormat="1" ht="89.25" outlineLevel="1">
      <c r="A61" s="41" t="s">
        <v>159</v>
      </c>
      <c r="B61" s="34" t="s">
        <v>160</v>
      </c>
      <c r="C61" s="34"/>
      <c r="D61" s="34"/>
      <c r="E61" s="34"/>
      <c r="F61" s="34"/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287810904</v>
      </c>
      <c r="Q61" s="42">
        <v>0</v>
      </c>
      <c r="R61" s="42">
        <v>0</v>
      </c>
      <c r="S61" s="42">
        <v>0</v>
      </c>
      <c r="T61" s="42">
        <v>0</v>
      </c>
      <c r="U61" s="42">
        <v>245226089.18</v>
      </c>
      <c r="V61" s="42">
        <v>245226089.18</v>
      </c>
      <c r="W61" s="42">
        <v>243670887.1</v>
      </c>
      <c r="X61" s="42">
        <v>243670887.1</v>
      </c>
      <c r="Y61" s="43">
        <f t="shared" si="2"/>
        <v>0.8466353557612257</v>
      </c>
      <c r="Z61" s="42">
        <v>0</v>
      </c>
    </row>
    <row r="62" spans="1:26" s="44" customFormat="1" ht="12.75" outlineLevel="1">
      <c r="A62" s="41"/>
      <c r="B62" s="45" t="s">
        <v>276</v>
      </c>
      <c r="C62" s="34"/>
      <c r="D62" s="34"/>
      <c r="E62" s="34"/>
      <c r="F62" s="34"/>
      <c r="G62" s="42"/>
      <c r="H62" s="42"/>
      <c r="I62" s="42"/>
      <c r="J62" s="42"/>
      <c r="K62" s="42"/>
      <c r="L62" s="42"/>
      <c r="M62" s="42"/>
      <c r="N62" s="42"/>
      <c r="O62" s="42"/>
      <c r="P62" s="61">
        <v>199693840</v>
      </c>
      <c r="Q62" s="61">
        <v>0</v>
      </c>
      <c r="R62" s="61">
        <v>0</v>
      </c>
      <c r="S62" s="61">
        <v>0</v>
      </c>
      <c r="T62" s="61">
        <v>0</v>
      </c>
      <c r="U62" s="61">
        <v>169964947.03</v>
      </c>
      <c r="V62" s="61">
        <v>169964947.03</v>
      </c>
      <c r="W62" s="61">
        <v>168683923.32</v>
      </c>
      <c r="X62" s="61"/>
      <c r="Y62" s="62">
        <f t="shared" si="2"/>
        <v>0.8447127028054545</v>
      </c>
      <c r="Z62" s="42"/>
    </row>
    <row r="63" spans="1:26" s="44" customFormat="1" ht="12.75" outlineLevel="1">
      <c r="A63" s="41"/>
      <c r="B63" s="46" t="s">
        <v>277</v>
      </c>
      <c r="C63" s="34"/>
      <c r="D63" s="34"/>
      <c r="E63" s="34"/>
      <c r="F63" s="34"/>
      <c r="G63" s="42"/>
      <c r="H63" s="42"/>
      <c r="I63" s="42"/>
      <c r="J63" s="42"/>
      <c r="K63" s="42"/>
      <c r="L63" s="42"/>
      <c r="M63" s="42"/>
      <c r="N63" s="42"/>
      <c r="O63" s="42"/>
      <c r="P63" s="63">
        <v>88117064</v>
      </c>
      <c r="Q63" s="63">
        <v>0</v>
      </c>
      <c r="R63" s="63">
        <v>0</v>
      </c>
      <c r="S63" s="63">
        <v>0</v>
      </c>
      <c r="T63" s="63">
        <v>0</v>
      </c>
      <c r="U63" s="63">
        <v>75261142.15</v>
      </c>
      <c r="V63" s="63">
        <v>75261142.15</v>
      </c>
      <c r="W63" s="63">
        <v>74986963.78</v>
      </c>
      <c r="X63" s="63" t="e">
        <f>#REF!+#REF!+#REF!+#REF!+#REF!+#REF!+#REF!+#REF!</f>
        <v>#REF!</v>
      </c>
      <c r="Y63" s="64">
        <f t="shared" si="2"/>
        <v>0.8509925362470089</v>
      </c>
      <c r="Z63" s="42"/>
    </row>
    <row r="64" spans="1:26" ht="51">
      <c r="A64" s="33" t="s">
        <v>202</v>
      </c>
      <c r="B64" s="48" t="s">
        <v>203</v>
      </c>
      <c r="C64" s="34"/>
      <c r="D64" s="34"/>
      <c r="E64" s="34"/>
      <c r="F64" s="34"/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74316570</v>
      </c>
      <c r="Q64" s="35">
        <v>0</v>
      </c>
      <c r="R64" s="35">
        <v>0</v>
      </c>
      <c r="S64" s="35">
        <v>0</v>
      </c>
      <c r="T64" s="35">
        <v>0</v>
      </c>
      <c r="U64" s="35">
        <v>51837302.51</v>
      </c>
      <c r="V64" s="35">
        <v>51837302.51</v>
      </c>
      <c r="W64" s="35">
        <v>48052037.72</v>
      </c>
      <c r="X64" s="35">
        <v>48052037.72</v>
      </c>
      <c r="Y64" s="36">
        <f t="shared" si="2"/>
        <v>0.6465857845699822</v>
      </c>
      <c r="Z64" s="35">
        <v>0</v>
      </c>
    </row>
    <row r="65" spans="1:26" s="44" customFormat="1" ht="76.5" outlineLevel="1">
      <c r="A65" s="41" t="s">
        <v>204</v>
      </c>
      <c r="B65" s="34" t="s">
        <v>205</v>
      </c>
      <c r="C65" s="34"/>
      <c r="D65" s="34"/>
      <c r="E65" s="34"/>
      <c r="F65" s="34"/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56777220</v>
      </c>
      <c r="Q65" s="42">
        <v>0</v>
      </c>
      <c r="R65" s="42">
        <v>0</v>
      </c>
      <c r="S65" s="42">
        <v>0</v>
      </c>
      <c r="T65" s="42">
        <v>0</v>
      </c>
      <c r="U65" s="42">
        <v>39962885.25</v>
      </c>
      <c r="V65" s="42">
        <v>39962885.25</v>
      </c>
      <c r="W65" s="42">
        <v>36454191.43</v>
      </c>
      <c r="X65" s="42">
        <v>36454191.43</v>
      </c>
      <c r="Y65" s="43">
        <f t="shared" si="2"/>
        <v>0.64205664578153</v>
      </c>
      <c r="Z65" s="42">
        <v>0</v>
      </c>
    </row>
    <row r="66" spans="1:26" s="44" customFormat="1" ht="12.75" outlineLevel="1">
      <c r="A66" s="41"/>
      <c r="B66" s="47" t="s">
        <v>278</v>
      </c>
      <c r="C66" s="34"/>
      <c r="D66" s="34"/>
      <c r="E66" s="34"/>
      <c r="F66" s="34"/>
      <c r="G66" s="42"/>
      <c r="H66" s="42"/>
      <c r="I66" s="42"/>
      <c r="J66" s="42"/>
      <c r="K66" s="42"/>
      <c r="L66" s="42"/>
      <c r="M66" s="42"/>
      <c r="N66" s="42"/>
      <c r="O66" s="42"/>
      <c r="P66" s="59">
        <v>2824716</v>
      </c>
      <c r="Q66" s="59">
        <v>0</v>
      </c>
      <c r="R66" s="59">
        <v>0</v>
      </c>
      <c r="S66" s="59">
        <v>0</v>
      </c>
      <c r="T66" s="59">
        <v>0</v>
      </c>
      <c r="U66" s="59">
        <v>2824716</v>
      </c>
      <c r="V66" s="59">
        <v>2824716</v>
      </c>
      <c r="W66" s="59">
        <v>2811346</v>
      </c>
      <c r="X66" s="59"/>
      <c r="Y66" s="60">
        <f t="shared" si="2"/>
        <v>0.9952667808020346</v>
      </c>
      <c r="Z66" s="42"/>
    </row>
    <row r="67" spans="1:26" s="44" customFormat="1" ht="12.75" outlineLevel="1">
      <c r="A67" s="41"/>
      <c r="B67" s="45" t="s">
        <v>276</v>
      </c>
      <c r="C67" s="34"/>
      <c r="D67" s="34"/>
      <c r="E67" s="34"/>
      <c r="F67" s="34"/>
      <c r="G67" s="42"/>
      <c r="H67" s="42"/>
      <c r="I67" s="42"/>
      <c r="J67" s="42"/>
      <c r="K67" s="42"/>
      <c r="L67" s="42"/>
      <c r="M67" s="42"/>
      <c r="N67" s="42"/>
      <c r="O67" s="42"/>
      <c r="P67" s="61">
        <v>18570480</v>
      </c>
      <c r="Q67" s="61">
        <v>0</v>
      </c>
      <c r="R67" s="61">
        <v>0</v>
      </c>
      <c r="S67" s="61">
        <v>0</v>
      </c>
      <c r="T67" s="61">
        <v>0</v>
      </c>
      <c r="U67" s="61">
        <v>7029920</v>
      </c>
      <c r="V67" s="61">
        <v>7029920</v>
      </c>
      <c r="W67" s="61">
        <v>3642020</v>
      </c>
      <c r="X67" s="61"/>
      <c r="Y67" s="62">
        <f t="shared" si="2"/>
        <v>0.19611878637493485</v>
      </c>
      <c r="Z67" s="42"/>
    </row>
    <row r="68" spans="1:26" s="44" customFormat="1" ht="12.75" outlineLevel="1">
      <c r="A68" s="41"/>
      <c r="B68" s="46" t="s">
        <v>277</v>
      </c>
      <c r="C68" s="34"/>
      <c r="D68" s="34"/>
      <c r="E68" s="34"/>
      <c r="F68" s="34"/>
      <c r="G68" s="42"/>
      <c r="H68" s="42"/>
      <c r="I68" s="42"/>
      <c r="J68" s="42"/>
      <c r="K68" s="42"/>
      <c r="L68" s="42"/>
      <c r="M68" s="42"/>
      <c r="N68" s="42"/>
      <c r="O68" s="42"/>
      <c r="P68" s="63">
        <v>35382024</v>
      </c>
      <c r="Q68" s="63">
        <v>0</v>
      </c>
      <c r="R68" s="63">
        <v>0</v>
      </c>
      <c r="S68" s="63">
        <v>0</v>
      </c>
      <c r="T68" s="63">
        <v>0</v>
      </c>
      <c r="U68" s="63">
        <v>30108249.25</v>
      </c>
      <c r="V68" s="63">
        <v>30108249.25</v>
      </c>
      <c r="W68" s="63">
        <v>30000825.43</v>
      </c>
      <c r="X68" s="63"/>
      <c r="Y68" s="64">
        <f t="shared" si="2"/>
        <v>0.8479115109412622</v>
      </c>
      <c r="Z68" s="42"/>
    </row>
    <row r="69" spans="1:26" s="44" customFormat="1" ht="89.25" outlineLevel="1">
      <c r="A69" s="41" t="s">
        <v>233</v>
      </c>
      <c r="B69" s="34" t="s">
        <v>234</v>
      </c>
      <c r="C69" s="34"/>
      <c r="D69" s="34"/>
      <c r="E69" s="34"/>
      <c r="F69" s="34"/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11168570</v>
      </c>
      <c r="Q69" s="42">
        <v>0</v>
      </c>
      <c r="R69" s="42">
        <v>0</v>
      </c>
      <c r="S69" s="42">
        <v>0</v>
      </c>
      <c r="T69" s="42">
        <v>0</v>
      </c>
      <c r="U69" s="42">
        <v>7721275</v>
      </c>
      <c r="V69" s="42">
        <v>7721275</v>
      </c>
      <c r="W69" s="42">
        <v>7470043.48</v>
      </c>
      <c r="X69" s="42">
        <v>7470043.48</v>
      </c>
      <c r="Y69" s="43">
        <f t="shared" si="2"/>
        <v>0.6688451144595952</v>
      </c>
      <c r="Z69" s="42">
        <v>0</v>
      </c>
    </row>
    <row r="70" spans="1:26" s="44" customFormat="1" ht="12.75" outlineLevel="1">
      <c r="A70" s="41"/>
      <c r="B70" s="45" t="s">
        <v>276</v>
      </c>
      <c r="C70" s="34"/>
      <c r="D70" s="34"/>
      <c r="E70" s="34"/>
      <c r="F70" s="34"/>
      <c r="G70" s="42"/>
      <c r="H70" s="42"/>
      <c r="I70" s="42"/>
      <c r="J70" s="42"/>
      <c r="K70" s="42"/>
      <c r="L70" s="42"/>
      <c r="M70" s="42"/>
      <c r="N70" s="42"/>
      <c r="O70" s="42"/>
      <c r="P70" s="61">
        <v>2438120</v>
      </c>
      <c r="Q70" s="61">
        <v>0</v>
      </c>
      <c r="R70" s="61">
        <v>0</v>
      </c>
      <c r="S70" s="61">
        <v>0</v>
      </c>
      <c r="T70" s="61">
        <v>0</v>
      </c>
      <c r="U70" s="61">
        <v>689892</v>
      </c>
      <c r="V70" s="61">
        <v>689892</v>
      </c>
      <c r="W70" s="61">
        <v>665292</v>
      </c>
      <c r="X70" s="61">
        <f>X69-X71</f>
        <v>7470043.48</v>
      </c>
      <c r="Y70" s="62">
        <f t="shared" si="2"/>
        <v>0.27287090052991647</v>
      </c>
      <c r="Z70" s="42"/>
    </row>
    <row r="71" spans="1:26" s="44" customFormat="1" ht="12.75" outlineLevel="1">
      <c r="A71" s="41"/>
      <c r="B71" s="46" t="s">
        <v>277</v>
      </c>
      <c r="C71" s="34"/>
      <c r="D71" s="34"/>
      <c r="E71" s="34"/>
      <c r="F71" s="34"/>
      <c r="G71" s="42"/>
      <c r="H71" s="42"/>
      <c r="I71" s="42"/>
      <c r="J71" s="42"/>
      <c r="K71" s="42"/>
      <c r="L71" s="42"/>
      <c r="M71" s="42"/>
      <c r="N71" s="42"/>
      <c r="O71" s="42"/>
      <c r="P71" s="63">
        <v>8730450</v>
      </c>
      <c r="Q71" s="63">
        <v>0</v>
      </c>
      <c r="R71" s="63">
        <v>0</v>
      </c>
      <c r="S71" s="63">
        <v>0</v>
      </c>
      <c r="T71" s="63">
        <v>0</v>
      </c>
      <c r="U71" s="63">
        <v>7031383</v>
      </c>
      <c r="V71" s="63">
        <v>7031383</v>
      </c>
      <c r="W71" s="63">
        <v>6804751.48</v>
      </c>
      <c r="X71" s="63"/>
      <c r="Y71" s="64">
        <f t="shared" si="2"/>
        <v>0.7794273468148836</v>
      </c>
      <c r="Z71" s="42"/>
    </row>
    <row r="72" spans="1:26" s="44" customFormat="1" ht="63.75" customHeight="1" outlineLevel="1">
      <c r="A72" s="41" t="s">
        <v>242</v>
      </c>
      <c r="B72" s="34" t="s">
        <v>243</v>
      </c>
      <c r="C72" s="34"/>
      <c r="D72" s="34"/>
      <c r="E72" s="34"/>
      <c r="F72" s="34"/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94500</v>
      </c>
      <c r="Q72" s="42">
        <v>0</v>
      </c>
      <c r="R72" s="42">
        <v>0</v>
      </c>
      <c r="S72" s="42">
        <v>0</v>
      </c>
      <c r="T72" s="42">
        <v>0</v>
      </c>
      <c r="U72" s="42">
        <v>94500</v>
      </c>
      <c r="V72" s="42">
        <v>94500</v>
      </c>
      <c r="W72" s="42">
        <v>94499.33</v>
      </c>
      <c r="X72" s="42">
        <v>94499.33</v>
      </c>
      <c r="Y72" s="43">
        <f t="shared" si="2"/>
        <v>0.99999291005291</v>
      </c>
      <c r="Z72" s="42">
        <v>0</v>
      </c>
    </row>
    <row r="73" spans="1:26" ht="12.75" outlineLevel="2">
      <c r="A73" s="33"/>
      <c r="B73" s="46" t="s">
        <v>277</v>
      </c>
      <c r="C73" s="34"/>
      <c r="D73" s="34"/>
      <c r="E73" s="34"/>
      <c r="F73" s="34"/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63">
        <v>94500</v>
      </c>
      <c r="Q73" s="63">
        <v>0</v>
      </c>
      <c r="R73" s="63">
        <v>0</v>
      </c>
      <c r="S73" s="63">
        <v>0</v>
      </c>
      <c r="T73" s="63">
        <v>0</v>
      </c>
      <c r="U73" s="63">
        <v>94500</v>
      </c>
      <c r="V73" s="63">
        <v>94500</v>
      </c>
      <c r="W73" s="63">
        <v>94499.33</v>
      </c>
      <c r="X73" s="63">
        <v>94499.33</v>
      </c>
      <c r="Y73" s="64">
        <f t="shared" si="2"/>
        <v>0.99999291005291</v>
      </c>
      <c r="Z73" s="35">
        <v>0</v>
      </c>
    </row>
    <row r="74" spans="1:26" s="44" customFormat="1" ht="89.25" customHeight="1" outlineLevel="1">
      <c r="A74" s="41" t="s">
        <v>246</v>
      </c>
      <c r="B74" s="34" t="s">
        <v>247</v>
      </c>
      <c r="C74" s="34"/>
      <c r="D74" s="34"/>
      <c r="E74" s="34"/>
      <c r="F74" s="34"/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6276280</v>
      </c>
      <c r="Q74" s="42">
        <v>0</v>
      </c>
      <c r="R74" s="42">
        <v>0</v>
      </c>
      <c r="S74" s="42">
        <v>0</v>
      </c>
      <c r="T74" s="42">
        <v>0</v>
      </c>
      <c r="U74" s="42">
        <v>4058642.26</v>
      </c>
      <c r="V74" s="42">
        <v>4058642.26</v>
      </c>
      <c r="W74" s="42">
        <v>4033303.48</v>
      </c>
      <c r="X74" s="42">
        <v>4033303.48</v>
      </c>
      <c r="Y74" s="43">
        <f aca="true" t="shared" si="3" ref="Y74:Y87">W74/P74*100%</f>
        <v>0.6426264411402933</v>
      </c>
      <c r="Z74" s="42">
        <v>0</v>
      </c>
    </row>
    <row r="75" spans="1:26" s="44" customFormat="1" ht="12.75" outlineLevel="1">
      <c r="A75" s="41"/>
      <c r="B75" s="45" t="s">
        <v>276</v>
      </c>
      <c r="C75" s="34"/>
      <c r="D75" s="34"/>
      <c r="E75" s="34"/>
      <c r="F75" s="34"/>
      <c r="G75" s="42"/>
      <c r="H75" s="42"/>
      <c r="I75" s="42"/>
      <c r="J75" s="42"/>
      <c r="K75" s="42"/>
      <c r="L75" s="42"/>
      <c r="M75" s="42"/>
      <c r="N75" s="42"/>
      <c r="O75" s="42"/>
      <c r="P75" s="61">
        <v>129450</v>
      </c>
      <c r="Q75" s="61">
        <v>0</v>
      </c>
      <c r="R75" s="61">
        <v>0</v>
      </c>
      <c r="S75" s="61">
        <v>0</v>
      </c>
      <c r="T75" s="61">
        <v>0</v>
      </c>
      <c r="U75" s="61">
        <v>80151</v>
      </c>
      <c r="V75" s="61">
        <v>80151</v>
      </c>
      <c r="W75" s="61">
        <v>80146.14</v>
      </c>
      <c r="X75" s="61">
        <v>80146.14</v>
      </c>
      <c r="Y75" s="62">
        <f>W75/P75*100%</f>
        <v>0.619128157589803</v>
      </c>
      <c r="Z75" s="42"/>
    </row>
    <row r="76" spans="1:26" ht="12.75" outlineLevel="2">
      <c r="A76" s="33"/>
      <c r="B76" s="46" t="s">
        <v>277</v>
      </c>
      <c r="C76" s="34"/>
      <c r="D76" s="34"/>
      <c r="E76" s="34"/>
      <c r="F76" s="34"/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63">
        <v>6146830</v>
      </c>
      <c r="Q76" s="63">
        <v>0</v>
      </c>
      <c r="R76" s="63">
        <v>0</v>
      </c>
      <c r="S76" s="63">
        <v>0</v>
      </c>
      <c r="T76" s="63">
        <v>0</v>
      </c>
      <c r="U76" s="63">
        <v>3978491.26</v>
      </c>
      <c r="V76" s="63">
        <v>3978491.26</v>
      </c>
      <c r="W76" s="63">
        <v>3953157.34</v>
      </c>
      <c r="X76" s="63">
        <v>3953157.34</v>
      </c>
      <c r="Y76" s="64">
        <f t="shared" si="3"/>
        <v>0.643121306429493</v>
      </c>
      <c r="Z76" s="35">
        <v>0</v>
      </c>
    </row>
    <row r="77" spans="1:26" ht="51">
      <c r="A77" s="33" t="s">
        <v>256</v>
      </c>
      <c r="B77" s="48" t="s">
        <v>257</v>
      </c>
      <c r="C77" s="34"/>
      <c r="D77" s="34"/>
      <c r="E77" s="34"/>
      <c r="F77" s="34"/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440500</v>
      </c>
      <c r="Q77" s="35">
        <v>0</v>
      </c>
      <c r="R77" s="35">
        <v>0</v>
      </c>
      <c r="S77" s="35">
        <v>0</v>
      </c>
      <c r="T77" s="35">
        <v>0</v>
      </c>
      <c r="U77" s="35">
        <v>344860</v>
      </c>
      <c r="V77" s="35">
        <v>344860</v>
      </c>
      <c r="W77" s="35">
        <v>318075</v>
      </c>
      <c r="X77" s="35">
        <v>318075</v>
      </c>
      <c r="Y77" s="36">
        <f t="shared" si="3"/>
        <v>0.7220771850170261</v>
      </c>
      <c r="Z77" s="35">
        <v>0</v>
      </c>
    </row>
    <row r="78" spans="1:26" ht="12.75" outlineLevel="1">
      <c r="A78" s="33"/>
      <c r="B78" s="45" t="s">
        <v>276</v>
      </c>
      <c r="C78" s="34"/>
      <c r="D78" s="34"/>
      <c r="E78" s="34"/>
      <c r="F78" s="34"/>
      <c r="G78" s="35"/>
      <c r="H78" s="35"/>
      <c r="I78" s="35"/>
      <c r="J78" s="35"/>
      <c r="K78" s="35"/>
      <c r="L78" s="35"/>
      <c r="M78" s="35"/>
      <c r="N78" s="35"/>
      <c r="O78" s="35"/>
      <c r="P78" s="61">
        <v>35500</v>
      </c>
      <c r="Q78" s="61">
        <v>0</v>
      </c>
      <c r="R78" s="61">
        <v>0</v>
      </c>
      <c r="S78" s="61">
        <v>0</v>
      </c>
      <c r="T78" s="61">
        <v>0</v>
      </c>
      <c r="U78" s="61">
        <v>20600</v>
      </c>
      <c r="V78" s="61">
        <v>20600</v>
      </c>
      <c r="W78" s="61">
        <v>13100</v>
      </c>
      <c r="X78" s="61">
        <v>13100</v>
      </c>
      <c r="Y78" s="62">
        <f>W78/P78*100%</f>
        <v>0.36901408450704226</v>
      </c>
      <c r="Z78" s="35">
        <v>0</v>
      </c>
    </row>
    <row r="79" spans="1:26" ht="12.75" outlineLevel="2">
      <c r="A79" s="33"/>
      <c r="B79" s="46" t="s">
        <v>277</v>
      </c>
      <c r="C79" s="34"/>
      <c r="D79" s="34"/>
      <c r="E79" s="34"/>
      <c r="F79" s="34"/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63">
        <v>405000</v>
      </c>
      <c r="Q79" s="63">
        <v>0</v>
      </c>
      <c r="R79" s="63">
        <v>0</v>
      </c>
      <c r="S79" s="63">
        <v>0</v>
      </c>
      <c r="T79" s="63">
        <v>0</v>
      </c>
      <c r="U79" s="63">
        <v>324260</v>
      </c>
      <c r="V79" s="63">
        <v>324260</v>
      </c>
      <c r="W79" s="63">
        <v>304975</v>
      </c>
      <c r="X79" s="63">
        <v>304975</v>
      </c>
      <c r="Y79" s="64">
        <f t="shared" si="3"/>
        <v>0.7530246913580247</v>
      </c>
      <c r="Z79" s="35">
        <v>0</v>
      </c>
    </row>
    <row r="80" spans="1:26" ht="76.5">
      <c r="A80" s="33" t="s">
        <v>265</v>
      </c>
      <c r="B80" s="48" t="s">
        <v>266</v>
      </c>
      <c r="C80" s="34"/>
      <c r="D80" s="34"/>
      <c r="E80" s="34"/>
      <c r="F80" s="34"/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7318000</v>
      </c>
      <c r="Q80" s="35">
        <v>0</v>
      </c>
      <c r="R80" s="35">
        <v>0</v>
      </c>
      <c r="S80" s="35">
        <v>0</v>
      </c>
      <c r="T80" s="35">
        <v>0</v>
      </c>
      <c r="U80" s="35">
        <v>7318000</v>
      </c>
      <c r="V80" s="35">
        <v>7318000</v>
      </c>
      <c r="W80" s="35">
        <v>6855663</v>
      </c>
      <c r="X80" s="35">
        <v>6855663</v>
      </c>
      <c r="Y80" s="36">
        <f t="shared" si="3"/>
        <v>0.9368219458868543</v>
      </c>
      <c r="Z80" s="35">
        <v>0</v>
      </c>
    </row>
    <row r="81" spans="1:26" ht="12.75" outlineLevel="1">
      <c r="A81" s="33"/>
      <c r="B81" s="46" t="s">
        <v>277</v>
      </c>
      <c r="C81" s="34"/>
      <c r="D81" s="34"/>
      <c r="E81" s="34"/>
      <c r="F81" s="34"/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63">
        <v>7318000</v>
      </c>
      <c r="Q81" s="63">
        <v>0</v>
      </c>
      <c r="R81" s="63">
        <v>0</v>
      </c>
      <c r="S81" s="63">
        <v>0</v>
      </c>
      <c r="T81" s="63">
        <v>0</v>
      </c>
      <c r="U81" s="63">
        <v>7318000</v>
      </c>
      <c r="V81" s="63">
        <v>7318000</v>
      </c>
      <c r="W81" s="63">
        <v>6855663</v>
      </c>
      <c r="X81" s="63">
        <v>6855663</v>
      </c>
      <c r="Y81" s="64">
        <f t="shared" si="3"/>
        <v>0.9368219458868543</v>
      </c>
      <c r="Z81" s="35">
        <v>0</v>
      </c>
    </row>
    <row r="82" spans="1:26" ht="63.75">
      <c r="A82" s="33" t="s">
        <v>270</v>
      </c>
      <c r="B82" s="48" t="s">
        <v>271</v>
      </c>
      <c r="C82" s="34"/>
      <c r="D82" s="34"/>
      <c r="E82" s="34"/>
      <c r="F82" s="34"/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475200</v>
      </c>
      <c r="Q82" s="35">
        <v>0</v>
      </c>
      <c r="R82" s="35">
        <v>0</v>
      </c>
      <c r="S82" s="35">
        <v>0</v>
      </c>
      <c r="T82" s="35">
        <v>0</v>
      </c>
      <c r="U82" s="35">
        <v>589600</v>
      </c>
      <c r="V82" s="35">
        <v>589600</v>
      </c>
      <c r="W82" s="35">
        <v>220092.46</v>
      </c>
      <c r="X82" s="35">
        <v>220092.46</v>
      </c>
      <c r="Y82" s="36">
        <f t="shared" si="3"/>
        <v>0.46315753367003365</v>
      </c>
      <c r="Z82" s="35">
        <v>0</v>
      </c>
    </row>
    <row r="83" spans="1:26" ht="12.75" outlineLevel="1">
      <c r="A83" s="33"/>
      <c r="B83" s="46" t="s">
        <v>277</v>
      </c>
      <c r="C83" s="34"/>
      <c r="D83" s="34"/>
      <c r="E83" s="34"/>
      <c r="F83" s="34"/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63">
        <v>475200</v>
      </c>
      <c r="Q83" s="63">
        <v>0</v>
      </c>
      <c r="R83" s="63">
        <v>0</v>
      </c>
      <c r="S83" s="63">
        <v>0</v>
      </c>
      <c r="T83" s="63">
        <v>0</v>
      </c>
      <c r="U83" s="63">
        <v>589600</v>
      </c>
      <c r="V83" s="63">
        <v>589600</v>
      </c>
      <c r="W83" s="63">
        <v>220092.46</v>
      </c>
      <c r="X83" s="63">
        <v>220092.46</v>
      </c>
      <c r="Y83" s="64">
        <f t="shared" si="3"/>
        <v>0.46315753367003365</v>
      </c>
      <c r="Z83" s="35">
        <v>0</v>
      </c>
    </row>
    <row r="84" spans="1:26" ht="12.75">
      <c r="A84" s="37" t="s">
        <v>275</v>
      </c>
      <c r="B84" s="38"/>
      <c r="C84" s="38"/>
      <c r="D84" s="38"/>
      <c r="E84" s="38"/>
      <c r="F84" s="39"/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443562451.65</v>
      </c>
      <c r="Q84" s="35">
        <v>0</v>
      </c>
      <c r="R84" s="35">
        <v>0</v>
      </c>
      <c r="S84" s="35">
        <v>0</v>
      </c>
      <c r="T84" s="35">
        <v>0</v>
      </c>
      <c r="U84" s="35">
        <v>364288587.09</v>
      </c>
      <c r="V84" s="35">
        <v>364288587.09</v>
      </c>
      <c r="W84" s="35">
        <v>357022662.86</v>
      </c>
      <c r="X84" s="35">
        <v>357022662.86</v>
      </c>
      <c r="Y84" s="36">
        <v>0.8212791360830689</v>
      </c>
      <c r="Z84" s="35">
        <v>0</v>
      </c>
    </row>
    <row r="85" spans="1:26" ht="12.75">
      <c r="A85" s="49"/>
      <c r="B85" s="50" t="s">
        <v>278</v>
      </c>
      <c r="C85" s="49"/>
      <c r="D85" s="49"/>
      <c r="E85" s="51" t="e">
        <f>#REF!+#REF!+E58</f>
        <v>#REF!</v>
      </c>
      <c r="F85" s="51" t="e">
        <f>#REF!+#REF!+F58</f>
        <v>#REF!</v>
      </c>
      <c r="G85" s="51" t="e">
        <f>#REF!+#REF!+G58</f>
        <v>#REF!</v>
      </c>
      <c r="H85" s="51">
        <f aca="true" t="shared" si="4" ref="H85:O85">H66+H50+H7</f>
        <v>0</v>
      </c>
      <c r="I85" s="51">
        <f t="shared" si="4"/>
        <v>0</v>
      </c>
      <c r="J85" s="51">
        <f t="shared" si="4"/>
        <v>0</v>
      </c>
      <c r="K85" s="51">
        <f t="shared" si="4"/>
        <v>0</v>
      </c>
      <c r="L85" s="51">
        <f t="shared" si="4"/>
        <v>0</v>
      </c>
      <c r="M85" s="51">
        <f t="shared" si="4"/>
        <v>0</v>
      </c>
      <c r="N85" s="51">
        <f t="shared" si="4"/>
        <v>0</v>
      </c>
      <c r="O85" s="51">
        <f t="shared" si="4"/>
        <v>0</v>
      </c>
      <c r="P85" s="51">
        <f>P66+P50+P39+P13</f>
        <v>11435216</v>
      </c>
      <c r="Q85" s="51">
        <f aca="true" t="shared" si="5" ref="Q85:X85">Q66+Q50+Q39+Q13</f>
        <v>0</v>
      </c>
      <c r="R85" s="51">
        <f t="shared" si="5"/>
        <v>0</v>
      </c>
      <c r="S85" s="51">
        <f t="shared" si="5"/>
        <v>0</v>
      </c>
      <c r="T85" s="51">
        <f t="shared" si="5"/>
        <v>0</v>
      </c>
      <c r="U85" s="51">
        <f t="shared" si="5"/>
        <v>8470521.469999999</v>
      </c>
      <c r="V85" s="51">
        <f t="shared" si="5"/>
        <v>8470521.469999999</v>
      </c>
      <c r="W85" s="51">
        <f t="shared" si="5"/>
        <v>8457151.469999999</v>
      </c>
      <c r="X85" s="51">
        <f t="shared" si="5"/>
        <v>0</v>
      </c>
      <c r="Y85" s="52">
        <f t="shared" si="3"/>
        <v>0.7395707671809609</v>
      </c>
      <c r="Z85" s="23"/>
    </row>
    <row r="86" spans="1:26" ht="12.75">
      <c r="A86" s="49"/>
      <c r="B86" s="53" t="s">
        <v>276</v>
      </c>
      <c r="C86" s="49"/>
      <c r="D86" s="49"/>
      <c r="E86" s="54" t="e">
        <f>#REF!+#REF!+#REF!+#REF!+#REF!+#REF!+#REF!+#REF!+#REF!+E59+E55</f>
        <v>#REF!</v>
      </c>
      <c r="F86" s="54" t="e">
        <f>#REF!+#REF!+#REF!+#REF!+#REF!+#REF!+#REF!+#REF!+#REF!+F59+F55</f>
        <v>#REF!</v>
      </c>
      <c r="G86" s="54" t="e">
        <f>#REF!+#REF!+#REF!+#REF!+#REF!+#REF!+#REF!+#REF!+#REF!+G59+G55</f>
        <v>#REF!</v>
      </c>
      <c r="H86" s="54">
        <f aca="true" t="shared" si="6" ref="H86:O86">H78+H75+H70+H67+H62+H51+H46+H43+H38+H28+H13+H10+H8+H4</f>
        <v>0</v>
      </c>
      <c r="I86" s="54">
        <f t="shared" si="6"/>
        <v>0</v>
      </c>
      <c r="J86" s="54">
        <f t="shared" si="6"/>
        <v>0</v>
      </c>
      <c r="K86" s="54">
        <f t="shared" si="6"/>
        <v>0</v>
      </c>
      <c r="L86" s="54">
        <f t="shared" si="6"/>
        <v>0</v>
      </c>
      <c r="M86" s="54">
        <f t="shared" si="6"/>
        <v>0</v>
      </c>
      <c r="N86" s="54">
        <f t="shared" si="6"/>
        <v>0</v>
      </c>
      <c r="O86" s="54">
        <f t="shared" si="6"/>
        <v>0</v>
      </c>
      <c r="P86" s="54">
        <f>P78+P75+P70+P67+P62+P51+P46+P43+P40+P19+P16+P14+P10</f>
        <v>266120446.17</v>
      </c>
      <c r="Q86" s="54">
        <f aca="true" t="shared" si="7" ref="Q86:W86">Q78+Q75+Q70+Q67+Q62+Q51+Q46+Q43+Q40+Q19+Q16+Q14+Q10</f>
        <v>0</v>
      </c>
      <c r="R86" s="54">
        <f t="shared" si="7"/>
        <v>0</v>
      </c>
      <c r="S86" s="54">
        <f t="shared" si="7"/>
        <v>0</v>
      </c>
      <c r="T86" s="54">
        <f t="shared" si="7"/>
        <v>0</v>
      </c>
      <c r="U86" s="54">
        <f t="shared" si="7"/>
        <v>214354273.33999997</v>
      </c>
      <c r="V86" s="54">
        <f t="shared" si="7"/>
        <v>214354273.33999997</v>
      </c>
      <c r="W86" s="54">
        <f t="shared" si="7"/>
        <v>209440555.77999994</v>
      </c>
      <c r="X86" s="55"/>
      <c r="Y86" s="55">
        <f t="shared" si="3"/>
        <v>0.7870141463922226</v>
      </c>
      <c r="Z86" s="40"/>
    </row>
    <row r="87" spans="1:25" ht="12.75">
      <c r="A87" s="49"/>
      <c r="B87" s="56" t="s">
        <v>277</v>
      </c>
      <c r="C87" s="49"/>
      <c r="D87" s="49"/>
      <c r="E87" s="57" t="e">
        <f>#REF!+E82+E80+E79+E77+#REF!+E72+#REF!+#REF!+#REF!+#REF!+#REF!+#REF!+#REF!+E64+#REF!+#REF!+#REF!+#REF!+#REF!+#REF!+#REF!+#REF!+#REF!+#REF!+E61+E56</f>
        <v>#REF!</v>
      </c>
      <c r="F87" s="57" t="e">
        <f>#REF!+F82+F80+F79+F77+#REF!+F72+#REF!+#REF!+#REF!+#REF!+#REF!+#REF!+#REF!+F64+#REF!+#REF!+#REF!+#REF!+#REF!+#REF!+#REF!+#REF!+#REF!+#REF!+F61+F56</f>
        <v>#REF!</v>
      </c>
      <c r="G87" s="57" t="e">
        <f>#REF!+G82+G80+G79+G77+#REF!+G72+#REF!+#REF!+#REF!+#REF!+#REF!+#REF!+#REF!+G64+#REF!+#REF!+#REF!+#REF!+#REF!+#REF!+#REF!+#REF!+#REF!+#REF!+G61+G56</f>
        <v>#REF!</v>
      </c>
      <c r="H87" s="57">
        <f aca="true" t="shared" si="8" ref="H87:O87">H83+H81+H79+H76+H73+H71+H68+H63+H60+H58+H56+H54+H52+H47+H44+H41+H39+H36+H34+H31+H29+H26+H24+H22+H20+H18+H16+H14+H11+H5</f>
        <v>0</v>
      </c>
      <c r="I87" s="57">
        <f t="shared" si="8"/>
        <v>0</v>
      </c>
      <c r="J87" s="57">
        <f t="shared" si="8"/>
        <v>0</v>
      </c>
      <c r="K87" s="57">
        <f t="shared" si="8"/>
        <v>0</v>
      </c>
      <c r="L87" s="57">
        <f t="shared" si="8"/>
        <v>0</v>
      </c>
      <c r="M87" s="57">
        <f t="shared" si="8"/>
        <v>0</v>
      </c>
      <c r="N87" s="57">
        <f t="shared" si="8"/>
        <v>0</v>
      </c>
      <c r="O87" s="57">
        <f t="shared" si="8"/>
        <v>0</v>
      </c>
      <c r="P87" s="57">
        <f>P83+P81+P79+P76+P73+P71+P68+P63+P60+P58+P56+P54+P52+P47+P44+P41+P37+P34+P32+P30+P28+P26+P24+P22+P20+P17+P11</f>
        <v>166006789.48</v>
      </c>
      <c r="Q87" s="57">
        <f aca="true" t="shared" si="9" ref="Q87:W87">Q83+Q81+Q79+Q76+Q73+Q71+Q68+Q63+Q60+Q58+Q56+Q54+Q52+Q47+Q44+Q41+Q37+Q34+Q32+Q30+Q28+Q26+Q24+Q22+Q20+Q17+Q11</f>
        <v>0</v>
      </c>
      <c r="R87" s="57">
        <f t="shared" si="9"/>
        <v>0</v>
      </c>
      <c r="S87" s="57">
        <f t="shared" si="9"/>
        <v>0</v>
      </c>
      <c r="T87" s="57">
        <f t="shared" si="9"/>
        <v>0</v>
      </c>
      <c r="U87" s="57">
        <f t="shared" si="9"/>
        <v>141463792.27999997</v>
      </c>
      <c r="V87" s="57">
        <f t="shared" si="9"/>
        <v>141463792.27999997</v>
      </c>
      <c r="W87" s="57">
        <f t="shared" si="9"/>
        <v>139124955.60999998</v>
      </c>
      <c r="X87" s="58"/>
      <c r="Y87" s="58">
        <f t="shared" si="3"/>
        <v>0.8380678648493551</v>
      </c>
    </row>
    <row r="88" ht="12.75">
      <c r="P88" s="65"/>
    </row>
  </sheetData>
  <sheetProtection/>
  <mergeCells count="30">
    <mergeCell ref="Z6:Z7"/>
    <mergeCell ref="A84:F84"/>
    <mergeCell ref="R6:R7"/>
    <mergeCell ref="S6:S7"/>
    <mergeCell ref="T6:T7"/>
    <mergeCell ref="U6:U7"/>
    <mergeCell ref="W6:W7"/>
    <mergeCell ref="Y6:Y7"/>
    <mergeCell ref="L6:L7"/>
    <mergeCell ref="M6:M7"/>
    <mergeCell ref="N6:N7"/>
    <mergeCell ref="O6:O7"/>
    <mergeCell ref="P6:P7"/>
    <mergeCell ref="Q6:Q7"/>
    <mergeCell ref="F6:F7"/>
    <mergeCell ref="G6:G7"/>
    <mergeCell ref="H6:H7"/>
    <mergeCell ref="I6:I7"/>
    <mergeCell ref="J6:J7"/>
    <mergeCell ref="K6:K7"/>
    <mergeCell ref="A1:H1"/>
    <mergeCell ref="A2:H2"/>
    <mergeCell ref="A3:X3"/>
    <mergeCell ref="A4:X4"/>
    <mergeCell ref="A5:Z5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Игнатьева</cp:lastModifiedBy>
  <dcterms:created xsi:type="dcterms:W3CDTF">2015-12-03T13:31:41Z</dcterms:created>
  <dcterms:modified xsi:type="dcterms:W3CDTF">2015-12-08T13:54:05Z</dcterms:modified>
  <cp:category/>
  <cp:version/>
  <cp:contentType/>
  <cp:contentStatus/>
</cp:coreProperties>
</file>