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891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46" i="1"/>
  <c r="L35"/>
  <c r="L34"/>
  <c r="L32"/>
  <c r="L26"/>
  <c r="K46"/>
  <c r="K35"/>
  <c r="K34"/>
  <c r="I34"/>
  <c r="J46"/>
  <c r="I46"/>
  <c r="J35"/>
  <c r="I35"/>
  <c r="J22"/>
  <c r="H33"/>
  <c r="H32"/>
  <c r="H26"/>
  <c r="H22"/>
  <c r="H51"/>
  <c r="H48"/>
  <c r="H46"/>
  <c r="H35"/>
  <c r="G46"/>
  <c r="G35"/>
  <c r="G34"/>
  <c r="W49"/>
  <c r="X49"/>
  <c r="U49"/>
  <c r="V49"/>
  <c r="S49"/>
  <c r="T49"/>
  <c r="Q49"/>
  <c r="R34"/>
  <c r="R49" s="1"/>
  <c r="O49"/>
  <c r="P34"/>
  <c r="P49" s="1"/>
  <c r="M49"/>
  <c r="N49"/>
  <c r="K49"/>
  <c r="L49"/>
  <c r="I49"/>
  <c r="J34"/>
  <c r="J49" s="1"/>
  <c r="G49" l="1"/>
  <c r="H34"/>
  <c r="H49" s="1"/>
</calcChain>
</file>

<file path=xl/sharedStrings.xml><?xml version="1.0" encoding="utf-8"?>
<sst xmlns="http://schemas.openxmlformats.org/spreadsheetml/2006/main" count="267" uniqueCount="93">
  <si>
    <t>КОДЫ</t>
  </si>
  <si>
    <t>по ОКУД</t>
  </si>
  <si>
    <t xml:space="preserve"> г.</t>
  </si>
  <si>
    <t>Дата</t>
  </si>
  <si>
    <t>по ОКПО</t>
  </si>
  <si>
    <t>Единица измерения:</t>
  </si>
  <si>
    <t>по ОКЕИ</t>
  </si>
  <si>
    <t>384</t>
  </si>
  <si>
    <t>642</t>
  </si>
  <si>
    <t>численность - человек</t>
  </si>
  <si>
    <t>792</t>
  </si>
  <si>
    <t>Наименование показателя</t>
  </si>
  <si>
    <t>Код строки</t>
  </si>
  <si>
    <t>ВСЕГО</t>
  </si>
  <si>
    <t>010</t>
  </si>
  <si>
    <t>Х</t>
  </si>
  <si>
    <t>011</t>
  </si>
  <si>
    <t>012</t>
  </si>
  <si>
    <t>020</t>
  </si>
  <si>
    <t>021</t>
  </si>
  <si>
    <t>022</t>
  </si>
  <si>
    <t>023</t>
  </si>
  <si>
    <t>024</t>
  </si>
  <si>
    <t>030</t>
  </si>
  <si>
    <t>040</t>
  </si>
  <si>
    <t>050</t>
  </si>
  <si>
    <t>060</t>
  </si>
  <si>
    <t>070</t>
  </si>
  <si>
    <t>080</t>
  </si>
  <si>
    <t>на</t>
  </si>
  <si>
    <t>В том числе по:</t>
  </si>
  <si>
    <t>Форма 14МО</t>
  </si>
  <si>
    <t>061</t>
  </si>
  <si>
    <t>062</t>
  </si>
  <si>
    <t>063</t>
  </si>
  <si>
    <t>064</t>
  </si>
  <si>
    <t>071</t>
  </si>
  <si>
    <t>избирательной комиссии муниципального образования</t>
  </si>
  <si>
    <t>Наименование бюджета</t>
  </si>
  <si>
    <t>расходы - тыс руб</t>
  </si>
  <si>
    <t>должности - единица</t>
  </si>
  <si>
    <t>0503075</t>
  </si>
  <si>
    <t>Глава по БК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</si>
  <si>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</si>
  <si>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фактически начислено
за отчетный период</t>
  </si>
  <si>
    <t>Заработная плата лиц, замещающих должности, не являющиеся должностями муниципальной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</si>
  <si>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 *</t>
  </si>
  <si>
    <t>Периодичность: полугодовая,  9 месяцев, годовая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</si>
  <si>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</si>
  <si>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
</t>
    </r>
    <r>
      <rPr>
        <i/>
        <sz val="10"/>
        <rFont val="Times New Roman"/>
        <family val="1"/>
        <charset val="204"/>
      </rPr>
      <t>(сумма строк 010 + 020 + 030 + 040)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</si>
  <si>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
</t>
    </r>
    <r>
      <rPr>
        <i/>
        <sz val="10"/>
        <rFont val="Times New Roman"/>
        <family val="1"/>
        <charset val="204"/>
      </rPr>
      <t>(сумма строк 050 + 060 + 070)</t>
    </r>
  </si>
  <si>
    <t xml:space="preserve"> Утвержден приказом Министерства финансов Российской Федерации от  4 декабря 2014 г. № 143н</t>
  </si>
  <si>
    <t>Тип отчета</t>
  </si>
  <si>
    <t>по ОКТМО</t>
  </si>
  <si>
    <t>Наименование органа местного самоуправления, территориального органа</t>
  </si>
  <si>
    <t>в том числе: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</si>
  <si>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</si>
  <si>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</si>
  <si>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должностной оклад</t>
  </si>
  <si>
    <t>дополнительные выплаты</t>
  </si>
  <si>
    <t>из них: ежемесячное денежное поощрение</t>
  </si>
  <si>
    <t>Прочие выплаты работникам органа местного самоуправления, избирательной комиссии муниципального образования, всего</t>
  </si>
  <si>
    <t>из них:</t>
  </si>
  <si>
    <t xml:space="preserve">компенсации работникам за использование личных легковых автомобилей для служебных целей   </t>
  </si>
  <si>
    <r>
      <t xml:space="preserve">суточные при служебных командировках, </t>
    </r>
    <r>
      <rPr>
        <b/>
        <sz val="10"/>
        <rFont val="Times New Roman"/>
        <family val="1"/>
        <charset val="204"/>
      </rPr>
      <t>всего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(сумма строк 063 + 064)</t>
    </r>
  </si>
  <si>
    <t>на территории Российской Федерации</t>
  </si>
  <si>
    <t>на территории иностранных   государств</t>
  </si>
  <si>
    <t>Другие расходы на содержание органа местного самоуправления, избирательной комиссии муниципального образования, всего</t>
  </si>
  <si>
    <t>начисления на выплаты по оплате труда</t>
  </si>
  <si>
    <r>
      <t xml:space="preserve">Заработная плата лиц, замещающих муниципальные должности, всего </t>
    </r>
    <r>
      <rPr>
        <i/>
        <sz val="10"/>
        <rFont val="Times New Roman"/>
        <family val="1"/>
        <charset val="204"/>
      </rPr>
      <t>(сумма строк 011 + 012)</t>
    </r>
  </si>
  <si>
    <r>
      <t xml:space="preserve">Заработная плата лиц, замещающих должности муниципальной службы, всего </t>
    </r>
    <r>
      <rPr>
        <i/>
        <sz val="10"/>
        <rFont val="Times New Roman"/>
        <family val="1"/>
        <charset val="204"/>
      </rPr>
      <t>(сумма строк 021 + 022 + 024)</t>
    </r>
  </si>
  <si>
    <t>утверждено (предусмотрено) на год</t>
  </si>
  <si>
    <t>утверждено (предусмотрено) на 
год</t>
  </si>
  <si>
    <r>
      <t xml:space="preserve">оплата проезда и проживания при служебных командировках - всего </t>
    </r>
    <r>
      <rPr>
        <i/>
        <sz val="10"/>
        <rFont val="Times New Roman"/>
        <family val="1"/>
        <charset val="204"/>
      </rPr>
      <t>(сумма строк 066+067)</t>
    </r>
  </si>
  <si>
    <t>065</t>
  </si>
  <si>
    <t>066</t>
  </si>
  <si>
    <t>067</t>
  </si>
  <si>
    <t>СПРАВОЧНО:</t>
  </si>
  <si>
    <t>резерв предстоящих расходов</t>
  </si>
  <si>
    <t>090</t>
  </si>
  <si>
    <t>Бюджет Окуловского муниципального района</t>
  </si>
  <si>
    <t>02290448</t>
  </si>
  <si>
    <t>комитет финансов Администрации Окуловского муниципального района</t>
  </si>
  <si>
    <t>892</t>
  </si>
  <si>
    <t>0102-0000000000-000/00435</t>
  </si>
  <si>
    <t>0104-0000000000-000/00452</t>
  </si>
  <si>
    <t>0106-0000000000-000/00518</t>
  </si>
  <si>
    <t>0106-0000000000-000/00521</t>
  </si>
  <si>
    <t>0203-0000000000-000/00768</t>
  </si>
  <si>
    <t>0709-0000000000-000/00689</t>
  </si>
  <si>
    <t>0804-0000000000-000/00794</t>
  </si>
  <si>
    <t>1006-0000000000-000/00711</t>
  </si>
  <si>
    <t>01 октября 2016 г.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</si>
</sst>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10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/>
    <xf numFmtId="14" fontId="20" fillId="0" borderId="10" xfId="0" applyNumberFormat="1" applyFont="1" applyBorder="1" applyAlignment="1" applyProtection="1">
      <alignment horizontal="center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1" fontId="20" fillId="0" borderId="11" xfId="0" applyNumberFormat="1" applyFont="1" applyBorder="1" applyAlignment="1" applyProtection="1">
      <alignment horizontal="center" vertical="center"/>
    </xf>
    <xf numFmtId="3" fontId="19" fillId="24" borderId="11" xfId="0" applyNumberFormat="1" applyFont="1" applyFill="1" applyBorder="1" applyAlignment="1" applyProtection="1">
      <alignment horizontal="right"/>
    </xf>
    <xf numFmtId="3" fontId="20" fillId="24" borderId="11" xfId="0" applyNumberFormat="1" applyFont="1" applyFill="1" applyBorder="1" applyAlignment="1" applyProtection="1">
      <alignment horizontal="right"/>
    </xf>
    <xf numFmtId="3" fontId="19" fillId="25" borderId="11" xfId="0" applyNumberFormat="1" applyFont="1" applyFill="1" applyBorder="1" applyAlignment="1" applyProtection="1">
      <alignment horizontal="right"/>
    </xf>
    <xf numFmtId="0" fontId="20" fillId="0" borderId="0" xfId="0" applyFont="1" applyProtection="1"/>
    <xf numFmtId="49" fontId="20" fillId="0" borderId="12" xfId="0" applyNumberFormat="1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vertical="center"/>
    </xf>
    <xf numFmtId="49" fontId="19" fillId="26" borderId="11" xfId="0" applyNumberFormat="1" applyFont="1" applyFill="1" applyBorder="1" applyAlignment="1" applyProtection="1">
      <alignment horizontal="center"/>
    </xf>
    <xf numFmtId="49" fontId="20" fillId="26" borderId="11" xfId="0" applyNumberFormat="1" applyFont="1" applyFill="1" applyBorder="1" applyAlignment="1" applyProtection="1">
      <alignment horizontal="center"/>
    </xf>
    <xf numFmtId="0" fontId="21" fillId="26" borderId="13" xfId="0" applyFont="1" applyFill="1" applyBorder="1" applyAlignment="1" applyProtection="1">
      <alignment horizontal="left"/>
    </xf>
    <xf numFmtId="0" fontId="21" fillId="26" borderId="15" xfId="0" applyFont="1" applyFill="1" applyBorder="1" applyAlignment="1" applyProtection="1">
      <alignment horizontal="left"/>
    </xf>
    <xf numFmtId="0" fontId="23" fillId="26" borderId="13" xfId="0" applyFont="1" applyFill="1" applyBorder="1" applyAlignment="1" applyProtection="1">
      <alignment horizontal="left"/>
    </xf>
    <xf numFmtId="0" fontId="23" fillId="26" borderId="13" xfId="0" applyFont="1" applyFill="1" applyBorder="1" applyProtection="1"/>
    <xf numFmtId="0" fontId="23" fillId="26" borderId="16" xfId="0" applyFont="1" applyFill="1" applyBorder="1" applyProtection="1"/>
    <xf numFmtId="49" fontId="20" fillId="26" borderId="17" xfId="0" applyNumberFormat="1" applyFont="1" applyFill="1" applyBorder="1" applyAlignment="1" applyProtection="1">
      <alignment horizontal="center"/>
    </xf>
    <xf numFmtId="3" fontId="20" fillId="24" borderId="17" xfId="0" applyNumberFormat="1" applyFont="1" applyFill="1" applyBorder="1" applyAlignment="1" applyProtection="1">
      <alignment horizontal="right"/>
    </xf>
    <xf numFmtId="49" fontId="19" fillId="26" borderId="18" xfId="0" applyNumberFormat="1" applyFont="1" applyFill="1" applyBorder="1" applyAlignment="1" applyProtection="1">
      <alignment horizontal="center"/>
    </xf>
    <xf numFmtId="3" fontId="19" fillId="26" borderId="18" xfId="0" applyNumberFormat="1" applyFont="1" applyFill="1" applyBorder="1" applyAlignment="1" applyProtection="1">
      <alignment horizontal="right"/>
    </xf>
    <xf numFmtId="0" fontId="23" fillId="26" borderId="19" xfId="0" applyFont="1" applyFill="1" applyBorder="1" applyProtection="1"/>
    <xf numFmtId="0" fontId="19" fillId="0" borderId="0" xfId="0" applyFont="1" applyAlignment="1" applyProtection="1">
      <alignment wrapText="1"/>
    </xf>
    <xf numFmtId="0" fontId="25" fillId="0" borderId="0" xfId="0" applyFont="1" applyAlignment="1" applyProtection="1">
      <alignment horizontal="left" wrapText="1"/>
    </xf>
    <xf numFmtId="0" fontId="20" fillId="0" borderId="0" xfId="0" applyFont="1" applyAlignment="1" applyProtection="1">
      <alignment wrapText="1"/>
    </xf>
    <xf numFmtId="0" fontId="20" fillId="0" borderId="2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right"/>
    </xf>
    <xf numFmtId="49" fontId="20" fillId="0" borderId="21" xfId="0" applyNumberFormat="1" applyFont="1" applyBorder="1" applyAlignment="1" applyProtection="1">
      <alignment horizontal="center"/>
    </xf>
    <xf numFmtId="0" fontId="19" fillId="0" borderId="0" xfId="0" applyFont="1" applyAlignment="1" applyProtection="1">
      <alignment horizontal="center" wrapText="1"/>
    </xf>
    <xf numFmtId="0" fontId="19" fillId="0" borderId="0" xfId="0" applyFont="1" applyProtection="1"/>
    <xf numFmtId="0" fontId="20" fillId="0" borderId="0" xfId="0" applyFont="1" applyAlignment="1" applyProtection="1">
      <alignment horizontal="left"/>
    </xf>
    <xf numFmtId="49" fontId="20" fillId="0" borderId="22" xfId="0" applyNumberFormat="1" applyFont="1" applyBorder="1" applyAlignment="1" applyProtection="1">
      <alignment horizontal="center"/>
    </xf>
    <xf numFmtId="49" fontId="20" fillId="0" borderId="10" xfId="0" applyNumberFormat="1" applyFont="1" applyBorder="1" applyAlignment="1" applyProtection="1">
      <alignment horizontal="center"/>
    </xf>
    <xf numFmtId="0" fontId="20" fillId="0" borderId="0" xfId="0" applyFont="1" applyAlignment="1" applyProtection="1"/>
    <xf numFmtId="0" fontId="20" fillId="0" borderId="0" xfId="0" applyFont="1" applyBorder="1" applyAlignment="1" applyProtection="1">
      <alignment horizontal="left"/>
    </xf>
    <xf numFmtId="49" fontId="20" fillId="0" borderId="23" xfId="0" applyNumberFormat="1" applyFont="1" applyBorder="1" applyAlignment="1" applyProtection="1">
      <alignment horizontal="center"/>
    </xf>
    <xf numFmtId="0" fontId="19" fillId="0" borderId="24" xfId="0" applyFont="1" applyBorder="1" applyAlignment="1" applyProtection="1">
      <alignment vertical="center"/>
    </xf>
    <xf numFmtId="0" fontId="20" fillId="0" borderId="10" xfId="0" applyFont="1" applyBorder="1" applyAlignment="1" applyProtection="1">
      <protection locked="0"/>
    </xf>
    <xf numFmtId="0" fontId="20" fillId="0" borderId="10" xfId="0" applyFont="1" applyBorder="1" applyAlignment="1" applyProtection="1">
      <alignment horizontal="center"/>
      <protection locked="0"/>
    </xf>
    <xf numFmtId="49" fontId="20" fillId="26" borderId="18" xfId="0" applyNumberFormat="1" applyFont="1" applyFill="1" applyBorder="1" applyAlignment="1" applyProtection="1">
      <alignment horizontal="center"/>
    </xf>
    <xf numFmtId="3" fontId="20" fillId="27" borderId="18" xfId="0" applyNumberFormat="1" applyFont="1" applyFill="1" applyBorder="1" applyAlignment="1" applyProtection="1">
      <alignment horizontal="right"/>
    </xf>
    <xf numFmtId="49" fontId="20" fillId="27" borderId="18" xfId="0" applyNumberFormat="1" applyFont="1" applyFill="1" applyBorder="1" applyAlignment="1" applyProtection="1">
      <alignment horizontal="center"/>
    </xf>
    <xf numFmtId="3" fontId="20" fillId="0" borderId="17" xfId="0" applyNumberFormat="1" applyFont="1" applyFill="1" applyBorder="1" applyAlignment="1" applyProtection="1">
      <alignment horizontal="right"/>
      <protection locked="0"/>
    </xf>
    <xf numFmtId="3" fontId="20" fillId="0" borderId="11" xfId="0" applyNumberFormat="1" applyFont="1" applyFill="1" applyBorder="1" applyAlignment="1" applyProtection="1">
      <alignment horizontal="right"/>
      <protection locked="0"/>
    </xf>
    <xf numFmtId="49" fontId="19" fillId="27" borderId="18" xfId="0" applyNumberFormat="1" applyFont="1" applyFill="1" applyBorder="1" applyAlignment="1" applyProtection="1">
      <alignment horizontal="center"/>
    </xf>
    <xf numFmtId="3" fontId="19" fillId="27" borderId="18" xfId="0" applyNumberFormat="1" applyFont="1" applyFill="1" applyBorder="1" applyAlignment="1" applyProtection="1">
      <alignment horizontal="right"/>
    </xf>
    <xf numFmtId="3" fontId="19" fillId="28" borderId="11" xfId="0" applyNumberFormat="1" applyFont="1" applyFill="1" applyBorder="1" applyAlignment="1" applyProtection="1">
      <alignment horizontal="right"/>
    </xf>
    <xf numFmtId="3" fontId="20" fillId="28" borderId="17" xfId="0" applyNumberFormat="1" applyFont="1" applyFill="1" applyBorder="1" applyAlignment="1" applyProtection="1">
      <alignment horizontal="right"/>
    </xf>
    <xf numFmtId="3" fontId="19" fillId="28" borderId="17" xfId="0" applyNumberFormat="1" applyFont="1" applyFill="1" applyBorder="1" applyAlignment="1" applyProtection="1">
      <alignment horizontal="right"/>
    </xf>
    <xf numFmtId="0" fontId="21" fillId="26" borderId="16" xfId="0" applyFont="1" applyFill="1" applyBorder="1" applyAlignment="1" applyProtection="1">
      <alignment horizontal="left"/>
    </xf>
    <xf numFmtId="0" fontId="21" fillId="27" borderId="19" xfId="0" applyFont="1" applyFill="1" applyBorder="1" applyAlignment="1" applyProtection="1">
      <alignment horizontal="left"/>
    </xf>
    <xf numFmtId="49" fontId="19" fillId="26" borderId="24" xfId="0" applyNumberFormat="1" applyFont="1" applyFill="1" applyBorder="1" applyAlignment="1" applyProtection="1">
      <alignment horizontal="center"/>
    </xf>
    <xf numFmtId="3" fontId="19" fillId="0" borderId="11" xfId="0" applyNumberFormat="1" applyFont="1" applyFill="1" applyBorder="1" applyAlignment="1" applyProtection="1">
      <alignment horizontal="right"/>
      <protection locked="0"/>
    </xf>
    <xf numFmtId="49" fontId="20" fillId="28" borderId="17" xfId="0" applyNumberFormat="1" applyFont="1" applyFill="1" applyBorder="1" applyAlignment="1" applyProtection="1">
      <alignment horizontal="right"/>
    </xf>
    <xf numFmtId="49" fontId="20" fillId="28" borderId="11" xfId="0" applyNumberFormat="1" applyFont="1" applyFill="1" applyBorder="1" applyAlignment="1" applyProtection="1">
      <alignment horizontal="right"/>
    </xf>
    <xf numFmtId="49" fontId="20" fillId="0" borderId="17" xfId="0" applyNumberFormat="1" applyFont="1" applyFill="1" applyBorder="1" applyAlignment="1" applyProtection="1">
      <alignment horizontal="right"/>
      <protection locked="0"/>
    </xf>
    <xf numFmtId="49" fontId="20" fillId="0" borderId="11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left" wrapText="1"/>
    </xf>
    <xf numFmtId="0" fontId="19" fillId="26" borderId="25" xfId="0" applyFont="1" applyFill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center" vertical="center" wrapText="1"/>
    </xf>
    <xf numFmtId="49" fontId="19" fillId="0" borderId="13" xfId="0" applyNumberFormat="1" applyFont="1" applyBorder="1" applyAlignment="1" applyProtection="1">
      <alignment horizontal="center" vertical="center"/>
    </xf>
    <xf numFmtId="49" fontId="19" fillId="0" borderId="14" xfId="0" applyNumberFormat="1" applyFont="1" applyBorder="1" applyAlignment="1" applyProtection="1">
      <alignment horizontal="center" vertical="center"/>
    </xf>
    <xf numFmtId="0" fontId="20" fillId="26" borderId="22" xfId="0" applyFont="1" applyFill="1" applyBorder="1" applyAlignment="1" applyProtection="1">
      <alignment horizontal="left" wrapText="1" indent="2"/>
    </xf>
    <xf numFmtId="0" fontId="20" fillId="26" borderId="26" xfId="0" applyFont="1" applyFill="1" applyBorder="1" applyAlignment="1" applyProtection="1">
      <alignment horizontal="left" wrapText="1" indent="2"/>
    </xf>
    <xf numFmtId="49" fontId="20" fillId="0" borderId="24" xfId="0" applyNumberFormat="1" applyFont="1" applyBorder="1" applyAlignment="1" applyProtection="1">
      <alignment horizontal="left" indent="2"/>
      <protection locked="0"/>
    </xf>
    <xf numFmtId="0" fontId="19" fillId="0" borderId="15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22" fillId="26" borderId="25" xfId="0" applyFont="1" applyFill="1" applyBorder="1" applyAlignment="1" applyProtection="1">
      <alignment horizontal="left" indent="8"/>
    </xf>
    <xf numFmtId="0" fontId="22" fillId="26" borderId="14" xfId="0" applyFont="1" applyFill="1" applyBorder="1" applyAlignment="1" applyProtection="1">
      <alignment horizontal="left" indent="8"/>
    </xf>
    <xf numFmtId="0" fontId="20" fillId="26" borderId="0" xfId="0" applyFont="1" applyFill="1" applyBorder="1" applyAlignment="1" applyProtection="1">
      <alignment horizontal="left" wrapText="1" indent="3"/>
    </xf>
    <xf numFmtId="0" fontId="20" fillId="26" borderId="0" xfId="0" applyFont="1" applyFill="1" applyBorder="1" applyAlignment="1" applyProtection="1">
      <alignment horizontal="left" indent="3"/>
    </xf>
    <xf numFmtId="0" fontId="20" fillId="26" borderId="25" xfId="0" applyFont="1" applyFill="1" applyBorder="1" applyAlignment="1" applyProtection="1">
      <alignment horizontal="left" indent="3"/>
    </xf>
    <xf numFmtId="0" fontId="20" fillId="26" borderId="14" xfId="0" applyFont="1" applyFill="1" applyBorder="1" applyAlignment="1" applyProtection="1">
      <alignment horizontal="left" indent="3"/>
    </xf>
    <xf numFmtId="0" fontId="22" fillId="26" borderId="22" xfId="0" applyFont="1" applyFill="1" applyBorder="1" applyAlignment="1" applyProtection="1">
      <alignment horizontal="left" wrapText="1" indent="4"/>
    </xf>
    <xf numFmtId="0" fontId="22" fillId="26" borderId="26" xfId="0" applyFont="1" applyFill="1" applyBorder="1" applyAlignment="1" applyProtection="1">
      <alignment horizontal="left" wrapText="1" indent="4"/>
    </xf>
    <xf numFmtId="0" fontId="20" fillId="0" borderId="0" xfId="0" applyFont="1" applyAlignment="1" applyProtection="1">
      <alignment horizontal="left"/>
    </xf>
    <xf numFmtId="1" fontId="20" fillId="0" borderId="13" xfId="0" applyNumberFormat="1" applyFont="1" applyBorder="1" applyAlignment="1" applyProtection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/>
    </xf>
    <xf numFmtId="0" fontId="22" fillId="26" borderId="24" xfId="0" applyFont="1" applyFill="1" applyBorder="1" applyAlignment="1" applyProtection="1">
      <alignment horizontal="left" indent="6"/>
    </xf>
    <xf numFmtId="0" fontId="20" fillId="26" borderId="24" xfId="0" applyFont="1" applyFill="1" applyBorder="1" applyAlignment="1" applyProtection="1">
      <alignment horizontal="left" indent="3"/>
    </xf>
    <xf numFmtId="0" fontId="20" fillId="26" borderId="25" xfId="0" applyFont="1" applyFill="1" applyBorder="1" applyAlignment="1" applyProtection="1">
      <alignment horizontal="left" wrapText="1" indent="3"/>
    </xf>
    <xf numFmtId="0" fontId="20" fillId="0" borderId="0" xfId="0" applyNumberFormat="1" applyFont="1" applyBorder="1" applyAlignment="1" applyProtection="1">
      <alignment horizontal="left" wrapText="1"/>
      <protection locked="0"/>
    </xf>
    <xf numFmtId="0" fontId="24" fillId="0" borderId="22" xfId="0" applyFont="1" applyBorder="1" applyAlignment="1" applyProtection="1">
      <alignment horizontal="left" wrapText="1"/>
    </xf>
    <xf numFmtId="0" fontId="24" fillId="0" borderId="0" xfId="0" applyFont="1" applyBorder="1" applyAlignment="1" applyProtection="1">
      <alignment horizontal="left" wrapText="1"/>
    </xf>
    <xf numFmtId="0" fontId="19" fillId="26" borderId="25" xfId="0" applyFont="1" applyFill="1" applyBorder="1" applyAlignment="1" applyProtection="1">
      <alignment horizontal="left" vertical="center" wrapText="1"/>
    </xf>
    <xf numFmtId="0" fontId="19" fillId="26" borderId="14" xfId="0" applyFont="1" applyFill="1" applyBorder="1" applyAlignment="1" applyProtection="1">
      <alignment horizontal="left" vertical="center" wrapText="1"/>
    </xf>
    <xf numFmtId="0" fontId="19" fillId="27" borderId="26" xfId="0" applyFont="1" applyFill="1" applyBorder="1" applyAlignment="1" applyProtection="1">
      <alignment horizontal="left" wrapText="1"/>
    </xf>
    <xf numFmtId="0" fontId="19" fillId="27" borderId="18" xfId="0" applyFont="1" applyFill="1" applyBorder="1" applyAlignment="1" applyProtection="1">
      <alignment horizontal="left" wrapText="1"/>
    </xf>
    <xf numFmtId="0" fontId="20" fillId="26" borderId="24" xfId="0" applyFont="1" applyFill="1" applyBorder="1" applyAlignment="1" applyProtection="1">
      <alignment horizontal="left" wrapText="1" indent="2"/>
    </xf>
    <xf numFmtId="0" fontId="20" fillId="26" borderId="27" xfId="0" applyFont="1" applyFill="1" applyBorder="1" applyAlignment="1" applyProtection="1">
      <alignment horizontal="left" wrapText="1" indent="2"/>
    </xf>
    <xf numFmtId="0" fontId="22" fillId="26" borderId="0" xfId="0" applyFont="1" applyFill="1" applyBorder="1" applyAlignment="1" applyProtection="1">
      <alignment horizontal="left" wrapText="1" indent="8"/>
    </xf>
    <xf numFmtId="0" fontId="22" fillId="26" borderId="0" xfId="0" applyFont="1" applyFill="1" applyBorder="1" applyAlignment="1" applyProtection="1">
      <alignment horizontal="left" indent="8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52"/>
  <sheetViews>
    <sheetView tabSelected="1" topLeftCell="A20" workbookViewId="0">
      <selection activeCell="L47" sqref="L47"/>
    </sheetView>
  </sheetViews>
  <sheetFormatPr defaultColWidth="9" defaultRowHeight="12.75"/>
  <cols>
    <col min="1" max="1" width="0.85546875" style="7" customWidth="1"/>
    <col min="2" max="2" width="17.7109375" style="7" customWidth="1"/>
    <col min="3" max="3" width="16.42578125" style="7" customWidth="1"/>
    <col min="4" max="4" width="12.85546875" style="7" customWidth="1"/>
    <col min="5" max="5" width="9.85546875" style="7" customWidth="1"/>
    <col min="6" max="6" width="6.85546875" style="7" customWidth="1"/>
    <col min="7" max="7" width="10.42578125" style="7" customWidth="1"/>
    <col min="8" max="8" width="11" style="7" customWidth="1"/>
    <col min="9" max="9" width="14.140625" style="7" customWidth="1"/>
    <col min="10" max="10" width="10.7109375" style="7" customWidth="1"/>
    <col min="11" max="11" width="14.140625" style="7" customWidth="1"/>
    <col min="12" max="12" width="11.140625" style="7" customWidth="1"/>
    <col min="13" max="13" width="13.85546875" style="7" customWidth="1"/>
    <col min="14" max="14" width="11.140625" style="7" customWidth="1"/>
    <col min="15" max="15" width="13.85546875" style="7" customWidth="1"/>
    <col min="16" max="16" width="10.7109375" style="7" customWidth="1"/>
    <col min="17" max="17" width="14" style="7" customWidth="1"/>
    <col min="18" max="18" width="11" style="7" customWidth="1"/>
    <col min="19" max="19" width="13.85546875" style="7" customWidth="1"/>
    <col min="20" max="20" width="11.28515625" style="7" customWidth="1"/>
    <col min="21" max="21" width="14" style="7" customWidth="1"/>
    <col min="22" max="22" width="11.28515625" style="7" customWidth="1"/>
    <col min="23" max="23" width="14.140625" style="7" customWidth="1"/>
    <col min="24" max="24" width="11.140625" style="7" customWidth="1"/>
    <col min="25" max="25" width="15.42578125" style="7" customWidth="1"/>
    <col min="26" max="26" width="13.42578125" style="7" customWidth="1"/>
    <col min="27" max="27" width="16.28515625" style="7" customWidth="1"/>
    <col min="28" max="16384" width="9" style="7"/>
  </cols>
  <sheetData>
    <row r="1" spans="1:24" ht="12.75" customHeight="1">
      <c r="A1" s="64" t="s">
        <v>48</v>
      </c>
      <c r="B1" s="64"/>
      <c r="C1" s="64"/>
      <c r="D1" s="64"/>
      <c r="E1" s="64"/>
      <c r="F1" s="64"/>
      <c r="G1" s="64"/>
      <c r="H1" s="60"/>
      <c r="V1" s="63" t="s">
        <v>51</v>
      </c>
      <c r="W1" s="63"/>
      <c r="X1" s="63"/>
    </row>
    <row r="2" spans="1:24">
      <c r="A2" s="64"/>
      <c r="B2" s="64"/>
      <c r="C2" s="64"/>
      <c r="D2" s="64"/>
      <c r="E2" s="64"/>
      <c r="F2" s="64"/>
      <c r="G2" s="64"/>
      <c r="H2" s="60"/>
      <c r="V2" s="63"/>
      <c r="W2" s="63"/>
      <c r="X2" s="63"/>
    </row>
    <row r="3" spans="1:24">
      <c r="A3" s="64"/>
      <c r="B3" s="64"/>
      <c r="C3" s="64"/>
      <c r="D3" s="64"/>
      <c r="E3" s="64"/>
      <c r="F3" s="64"/>
      <c r="G3" s="64"/>
      <c r="H3" s="60"/>
      <c r="V3" s="63"/>
      <c r="W3" s="63"/>
      <c r="X3" s="63"/>
    </row>
    <row r="4" spans="1:24" ht="13.5">
      <c r="A4" s="64"/>
      <c r="B4" s="64"/>
      <c r="C4" s="64"/>
      <c r="D4" s="64"/>
      <c r="E4" s="64"/>
      <c r="F4" s="64"/>
      <c r="G4" s="64"/>
      <c r="H4" s="60"/>
      <c r="V4" s="61"/>
      <c r="W4" s="61"/>
      <c r="X4" s="61"/>
    </row>
    <row r="5" spans="1:24" ht="13.5">
      <c r="A5" s="64"/>
      <c r="B5" s="64"/>
      <c r="C5" s="64"/>
      <c r="D5" s="64"/>
      <c r="E5" s="64"/>
      <c r="F5" s="64"/>
      <c r="G5" s="64"/>
      <c r="H5" s="60"/>
      <c r="V5" s="25"/>
      <c r="W5" s="25"/>
      <c r="X5" s="25"/>
    </row>
    <row r="6" spans="1:24" ht="13.5" thickBot="1">
      <c r="A6" s="64"/>
      <c r="B6" s="64"/>
      <c r="C6" s="64"/>
      <c r="D6" s="64"/>
      <c r="E6" s="64"/>
      <c r="F6" s="64"/>
      <c r="G6" s="64"/>
      <c r="H6" s="60"/>
      <c r="W6" s="26"/>
      <c r="X6" s="27" t="s">
        <v>0</v>
      </c>
    </row>
    <row r="7" spans="1:24">
      <c r="A7" s="64"/>
      <c r="B7" s="64"/>
      <c r="C7" s="64"/>
      <c r="D7" s="64"/>
      <c r="E7" s="64"/>
      <c r="F7" s="64"/>
      <c r="G7" s="64"/>
      <c r="H7" s="60"/>
      <c r="V7" s="28" t="s">
        <v>31</v>
      </c>
      <c r="W7" s="29" t="s">
        <v>1</v>
      </c>
      <c r="X7" s="30" t="s">
        <v>41</v>
      </c>
    </row>
    <row r="8" spans="1:24">
      <c r="A8" s="64"/>
      <c r="B8" s="64"/>
      <c r="C8" s="64"/>
      <c r="D8" s="64"/>
      <c r="E8" s="64"/>
      <c r="F8" s="64"/>
      <c r="G8" s="64"/>
      <c r="H8" s="31"/>
      <c r="V8" s="28"/>
      <c r="W8" s="29" t="s">
        <v>52</v>
      </c>
      <c r="X8" s="8"/>
    </row>
    <row r="9" spans="1:24">
      <c r="D9" s="28" t="s">
        <v>29</v>
      </c>
      <c r="E9" s="69" t="s">
        <v>92</v>
      </c>
      <c r="F9" s="69"/>
      <c r="G9" s="32" t="s">
        <v>2</v>
      </c>
      <c r="V9" s="24"/>
      <c r="W9" s="29" t="s">
        <v>3</v>
      </c>
      <c r="X9" s="1">
        <v>42552</v>
      </c>
    </row>
    <row r="10" spans="1:24">
      <c r="B10" s="84" t="s">
        <v>54</v>
      </c>
      <c r="C10" s="84"/>
      <c r="D10" s="28"/>
      <c r="E10" s="34"/>
      <c r="F10" s="34"/>
      <c r="G10" s="32"/>
      <c r="V10" s="24"/>
      <c r="W10" s="29" t="s">
        <v>4</v>
      </c>
      <c r="X10" s="2" t="s">
        <v>81</v>
      </c>
    </row>
    <row r="11" spans="1:24" ht="12.75" customHeight="1">
      <c r="B11" s="84" t="s">
        <v>37</v>
      </c>
      <c r="C11" s="84"/>
      <c r="D11" s="91" t="s">
        <v>82</v>
      </c>
      <c r="E11" s="91"/>
      <c r="F11" s="91"/>
      <c r="G11" s="91"/>
      <c r="H11" s="91"/>
      <c r="I11" s="91"/>
      <c r="J11" s="91"/>
      <c r="V11" s="24"/>
      <c r="W11" s="29" t="s">
        <v>42</v>
      </c>
      <c r="X11" s="2" t="s">
        <v>83</v>
      </c>
    </row>
    <row r="12" spans="1:24" ht="12.75" customHeight="1">
      <c r="B12" s="84" t="s">
        <v>38</v>
      </c>
      <c r="C12" s="84"/>
      <c r="D12" s="91" t="s">
        <v>80</v>
      </c>
      <c r="E12" s="91"/>
      <c r="F12" s="91"/>
      <c r="G12" s="91"/>
      <c r="H12" s="91"/>
      <c r="I12" s="91"/>
      <c r="J12" s="91"/>
      <c r="W12" s="29" t="s">
        <v>53</v>
      </c>
      <c r="X12" s="41">
        <v>49628000</v>
      </c>
    </row>
    <row r="13" spans="1:24">
      <c r="B13" s="84" t="s">
        <v>47</v>
      </c>
      <c r="C13" s="84"/>
      <c r="D13" s="84"/>
      <c r="E13" s="33"/>
      <c r="F13" s="33"/>
      <c r="G13" s="33"/>
      <c r="W13" s="29"/>
      <c r="X13" s="40"/>
    </row>
    <row r="14" spans="1:24">
      <c r="B14" s="36" t="s">
        <v>5</v>
      </c>
      <c r="C14" s="7" t="s">
        <v>39</v>
      </c>
      <c r="W14" s="29" t="s">
        <v>6</v>
      </c>
      <c r="X14" s="35" t="s">
        <v>7</v>
      </c>
    </row>
    <row r="15" spans="1:24">
      <c r="C15" s="7" t="s">
        <v>40</v>
      </c>
      <c r="W15" s="29" t="s">
        <v>6</v>
      </c>
      <c r="X15" s="35" t="s">
        <v>8</v>
      </c>
    </row>
    <row r="16" spans="1:24" ht="13.5" thickBot="1">
      <c r="A16" s="36"/>
      <c r="B16" s="36"/>
      <c r="C16" s="7" t="s">
        <v>9</v>
      </c>
      <c r="D16" s="36"/>
      <c r="E16" s="36"/>
      <c r="F16" s="37"/>
      <c r="G16" s="37"/>
      <c r="W16" s="29" t="s">
        <v>6</v>
      </c>
      <c r="X16" s="38" t="s">
        <v>10</v>
      </c>
    </row>
    <row r="17" spans="1:24" ht="14.25">
      <c r="A17" s="87" t="s">
        <v>43</v>
      </c>
      <c r="B17" s="87"/>
      <c r="C17" s="87"/>
      <c r="D17" s="87"/>
      <c r="E17" s="87"/>
      <c r="F17" s="87"/>
      <c r="G17" s="87"/>
      <c r="H17" s="87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>
      <c r="A18" s="70" t="s">
        <v>11</v>
      </c>
      <c r="B18" s="71"/>
      <c r="C18" s="71"/>
      <c r="D18" s="71"/>
      <c r="E18" s="71"/>
      <c r="F18" s="102" t="s">
        <v>12</v>
      </c>
      <c r="G18" s="103" t="s">
        <v>13</v>
      </c>
      <c r="H18" s="103"/>
      <c r="I18" s="10" t="s">
        <v>30</v>
      </c>
      <c r="J18" s="11"/>
      <c r="K18" s="10" t="s">
        <v>30</v>
      </c>
      <c r="L18" s="11"/>
      <c r="M18" s="10" t="s">
        <v>30</v>
      </c>
      <c r="N18" s="11"/>
      <c r="O18" s="10" t="s">
        <v>30</v>
      </c>
      <c r="P18" s="11"/>
      <c r="Q18" s="10" t="s">
        <v>30</v>
      </c>
      <c r="R18" s="11"/>
      <c r="S18" s="10" t="s">
        <v>30</v>
      </c>
      <c r="T18" s="11"/>
      <c r="U18" s="10" t="s">
        <v>30</v>
      </c>
      <c r="V18" s="11"/>
      <c r="W18" s="10" t="s">
        <v>30</v>
      </c>
      <c r="X18" s="11"/>
    </row>
    <row r="19" spans="1:24">
      <c r="A19" s="72"/>
      <c r="B19" s="73"/>
      <c r="C19" s="73"/>
      <c r="D19" s="73"/>
      <c r="E19" s="73"/>
      <c r="F19" s="102"/>
      <c r="G19" s="103"/>
      <c r="H19" s="104"/>
      <c r="I19" s="65" t="s">
        <v>84</v>
      </c>
      <c r="J19" s="66"/>
      <c r="K19" s="65" t="s">
        <v>85</v>
      </c>
      <c r="L19" s="66"/>
      <c r="M19" s="65" t="s">
        <v>86</v>
      </c>
      <c r="N19" s="66"/>
      <c r="O19" s="65" t="s">
        <v>87</v>
      </c>
      <c r="P19" s="66"/>
      <c r="Q19" s="65" t="s">
        <v>88</v>
      </c>
      <c r="R19" s="66"/>
      <c r="S19" s="65" t="s">
        <v>89</v>
      </c>
      <c r="T19" s="66"/>
      <c r="U19" s="65" t="s">
        <v>90</v>
      </c>
      <c r="V19" s="66"/>
      <c r="W19" s="65" t="s">
        <v>91</v>
      </c>
      <c r="X19" s="66"/>
    </row>
    <row r="20" spans="1:24" ht="52.5" customHeight="1">
      <c r="A20" s="74"/>
      <c r="B20" s="75"/>
      <c r="C20" s="75"/>
      <c r="D20" s="75"/>
      <c r="E20" s="75"/>
      <c r="F20" s="102"/>
      <c r="G20" s="9" t="s">
        <v>72</v>
      </c>
      <c r="H20" s="9" t="s">
        <v>44</v>
      </c>
      <c r="I20" s="9" t="s">
        <v>71</v>
      </c>
      <c r="J20" s="9" t="s">
        <v>44</v>
      </c>
      <c r="K20" s="9" t="s">
        <v>71</v>
      </c>
      <c r="L20" s="9" t="s">
        <v>44</v>
      </c>
      <c r="M20" s="9" t="s">
        <v>71</v>
      </c>
      <c r="N20" s="9" t="s">
        <v>44</v>
      </c>
      <c r="O20" s="9" t="s">
        <v>71</v>
      </c>
      <c r="P20" s="9" t="s">
        <v>44</v>
      </c>
      <c r="Q20" s="9" t="s">
        <v>71</v>
      </c>
      <c r="R20" s="9" t="s">
        <v>44</v>
      </c>
      <c r="S20" s="9" t="s">
        <v>71</v>
      </c>
      <c r="T20" s="9" t="s">
        <v>44</v>
      </c>
      <c r="U20" s="9" t="s">
        <v>71</v>
      </c>
      <c r="V20" s="9" t="s">
        <v>44</v>
      </c>
      <c r="W20" s="9" t="s">
        <v>71</v>
      </c>
      <c r="X20" s="9" t="s">
        <v>44</v>
      </c>
    </row>
    <row r="21" spans="1:24">
      <c r="A21" s="85">
        <v>1</v>
      </c>
      <c r="B21" s="86"/>
      <c r="C21" s="86"/>
      <c r="D21" s="86"/>
      <c r="E21" s="86"/>
      <c r="F21" s="3">
        <v>2</v>
      </c>
      <c r="G21" s="3">
        <v>3</v>
      </c>
      <c r="H21" s="3">
        <v>4</v>
      </c>
      <c r="I21" s="3">
        <v>5</v>
      </c>
      <c r="J21" s="3">
        <v>6</v>
      </c>
      <c r="K21" s="3">
        <v>7</v>
      </c>
      <c r="L21" s="3">
        <v>8</v>
      </c>
      <c r="M21" s="3">
        <v>9</v>
      </c>
      <c r="N21" s="3">
        <v>10</v>
      </c>
      <c r="O21" s="3">
        <v>11</v>
      </c>
      <c r="P21" s="3">
        <v>12</v>
      </c>
      <c r="Q21" s="3">
        <v>13</v>
      </c>
      <c r="R21" s="3">
        <v>14</v>
      </c>
      <c r="S21" s="3">
        <v>15</v>
      </c>
      <c r="T21" s="3">
        <v>16</v>
      </c>
      <c r="U21" s="3">
        <v>17</v>
      </c>
      <c r="V21" s="3">
        <v>18</v>
      </c>
      <c r="W21" s="3">
        <v>19</v>
      </c>
      <c r="X21" s="3">
        <v>20</v>
      </c>
    </row>
    <row r="22" spans="1:24" ht="28.5" customHeight="1">
      <c r="A22" s="14"/>
      <c r="B22" s="62" t="s">
        <v>69</v>
      </c>
      <c r="C22" s="62"/>
      <c r="D22" s="62"/>
      <c r="E22" s="62"/>
      <c r="F22" s="12" t="s">
        <v>14</v>
      </c>
      <c r="G22" s="12" t="s">
        <v>15</v>
      </c>
      <c r="H22" s="4">
        <f>J22+L22+N22+P22+R22+T22+V22+X22</f>
        <v>3114</v>
      </c>
      <c r="I22" s="12" t="s">
        <v>15</v>
      </c>
      <c r="J22" s="49">
        <f>977+1798</f>
        <v>2775</v>
      </c>
      <c r="K22" s="12" t="s">
        <v>15</v>
      </c>
      <c r="L22" s="49"/>
      <c r="M22" s="12" t="s">
        <v>15</v>
      </c>
      <c r="N22" s="49"/>
      <c r="O22" s="12" t="s">
        <v>15</v>
      </c>
      <c r="P22" s="49">
        <v>339</v>
      </c>
      <c r="Q22" s="12" t="s">
        <v>15</v>
      </c>
      <c r="R22" s="49"/>
      <c r="S22" s="12" t="s">
        <v>15</v>
      </c>
      <c r="T22" s="49"/>
      <c r="U22" s="12" t="s">
        <v>15</v>
      </c>
      <c r="V22" s="49"/>
      <c r="W22" s="12" t="s">
        <v>15</v>
      </c>
      <c r="X22" s="49"/>
    </row>
    <row r="23" spans="1:24">
      <c r="A23" s="15"/>
      <c r="B23" s="67" t="s">
        <v>55</v>
      </c>
      <c r="C23" s="67"/>
      <c r="D23" s="67"/>
      <c r="E23" s="68"/>
      <c r="F23" s="21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</row>
    <row r="24" spans="1:24">
      <c r="A24" s="23"/>
      <c r="B24" s="78" t="s">
        <v>56</v>
      </c>
      <c r="C24" s="78"/>
      <c r="D24" s="79"/>
      <c r="E24" s="79"/>
      <c r="F24" s="19" t="s">
        <v>16</v>
      </c>
      <c r="G24" s="19" t="s">
        <v>15</v>
      </c>
      <c r="H24" s="20">
        <v>0</v>
      </c>
      <c r="I24" s="19" t="s">
        <v>15</v>
      </c>
      <c r="J24" s="45"/>
      <c r="K24" s="19" t="s">
        <v>15</v>
      </c>
      <c r="L24" s="45"/>
      <c r="M24" s="19" t="s">
        <v>15</v>
      </c>
      <c r="N24" s="45"/>
      <c r="O24" s="19" t="s">
        <v>15</v>
      </c>
      <c r="P24" s="45"/>
      <c r="Q24" s="19" t="s">
        <v>15</v>
      </c>
      <c r="R24" s="45"/>
      <c r="S24" s="19" t="s">
        <v>15</v>
      </c>
      <c r="T24" s="45"/>
      <c r="U24" s="19" t="s">
        <v>15</v>
      </c>
      <c r="V24" s="45"/>
      <c r="W24" s="19" t="s">
        <v>15</v>
      </c>
      <c r="X24" s="45"/>
    </row>
    <row r="25" spans="1:24">
      <c r="A25" s="16"/>
      <c r="B25" s="90" t="s">
        <v>57</v>
      </c>
      <c r="C25" s="90"/>
      <c r="D25" s="90"/>
      <c r="E25" s="90"/>
      <c r="F25" s="13" t="s">
        <v>17</v>
      </c>
      <c r="G25" s="13" t="s">
        <v>15</v>
      </c>
      <c r="H25" s="5">
        <v>0</v>
      </c>
      <c r="I25" s="13" t="s">
        <v>15</v>
      </c>
      <c r="J25" s="46"/>
      <c r="K25" s="13" t="s">
        <v>15</v>
      </c>
      <c r="L25" s="46"/>
      <c r="M25" s="13" t="s">
        <v>15</v>
      </c>
      <c r="N25" s="46"/>
      <c r="O25" s="13" t="s">
        <v>15</v>
      </c>
      <c r="P25" s="46"/>
      <c r="Q25" s="13" t="s">
        <v>15</v>
      </c>
      <c r="R25" s="46"/>
      <c r="S25" s="13" t="s">
        <v>15</v>
      </c>
      <c r="T25" s="46"/>
      <c r="U25" s="13" t="s">
        <v>15</v>
      </c>
      <c r="V25" s="46"/>
      <c r="W25" s="13" t="s">
        <v>15</v>
      </c>
      <c r="X25" s="46"/>
    </row>
    <row r="26" spans="1:24" ht="14.25" customHeight="1">
      <c r="A26" s="14"/>
      <c r="B26" s="62" t="s">
        <v>70</v>
      </c>
      <c r="C26" s="62"/>
      <c r="D26" s="62"/>
      <c r="E26" s="62"/>
      <c r="F26" s="12" t="s">
        <v>18</v>
      </c>
      <c r="G26" s="12" t="s">
        <v>15</v>
      </c>
      <c r="H26" s="4">
        <f>J26+L26+N26+P26+R26+T26+V26+X26</f>
        <v>19804</v>
      </c>
      <c r="I26" s="12" t="s">
        <v>15</v>
      </c>
      <c r="J26" s="49"/>
      <c r="K26" s="12" t="s">
        <v>15</v>
      </c>
      <c r="L26" s="49">
        <f>9074+4768</f>
        <v>13842</v>
      </c>
      <c r="M26" s="12" t="s">
        <v>15</v>
      </c>
      <c r="N26" s="49">
        <v>2457</v>
      </c>
      <c r="O26" s="12" t="s">
        <v>15</v>
      </c>
      <c r="P26" s="49"/>
      <c r="Q26" s="12" t="s">
        <v>15</v>
      </c>
      <c r="R26" s="49">
        <v>33</v>
      </c>
      <c r="S26" s="12" t="s">
        <v>15</v>
      </c>
      <c r="T26" s="49">
        <v>1694</v>
      </c>
      <c r="U26" s="12" t="s">
        <v>15</v>
      </c>
      <c r="V26" s="49">
        <v>733</v>
      </c>
      <c r="W26" s="12" t="s">
        <v>15</v>
      </c>
      <c r="X26" s="49">
        <v>1045</v>
      </c>
    </row>
    <row r="27" spans="1:24">
      <c r="A27" s="15"/>
      <c r="B27" s="67" t="s">
        <v>55</v>
      </c>
      <c r="C27" s="67"/>
      <c r="D27" s="67"/>
      <c r="E27" s="68"/>
      <c r="F27" s="21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</row>
    <row r="28" spans="1:24">
      <c r="A28" s="23"/>
      <c r="B28" s="78" t="s">
        <v>58</v>
      </c>
      <c r="C28" s="78"/>
      <c r="D28" s="79"/>
      <c r="E28" s="79"/>
      <c r="F28" s="19" t="s">
        <v>19</v>
      </c>
      <c r="G28" s="19" t="s">
        <v>15</v>
      </c>
      <c r="H28" s="20">
        <v>0</v>
      </c>
      <c r="I28" s="19" t="s">
        <v>15</v>
      </c>
      <c r="J28" s="45"/>
      <c r="K28" s="19" t="s">
        <v>15</v>
      </c>
      <c r="L28" s="45"/>
      <c r="M28" s="19" t="s">
        <v>15</v>
      </c>
      <c r="N28" s="45"/>
      <c r="O28" s="19" t="s">
        <v>15</v>
      </c>
      <c r="P28" s="45"/>
      <c r="Q28" s="19" t="s">
        <v>15</v>
      </c>
      <c r="R28" s="45"/>
      <c r="S28" s="19" t="s">
        <v>15</v>
      </c>
      <c r="T28" s="45"/>
      <c r="U28" s="19" t="s">
        <v>15</v>
      </c>
      <c r="V28" s="45"/>
      <c r="W28" s="19" t="s">
        <v>15</v>
      </c>
      <c r="X28" s="45"/>
    </row>
    <row r="29" spans="1:24">
      <c r="A29" s="17"/>
      <c r="B29" s="80" t="s">
        <v>59</v>
      </c>
      <c r="C29" s="80"/>
      <c r="D29" s="80"/>
      <c r="E29" s="81"/>
      <c r="F29" s="13" t="s">
        <v>20</v>
      </c>
      <c r="G29" s="13" t="s">
        <v>15</v>
      </c>
      <c r="H29" s="5">
        <v>0</v>
      </c>
      <c r="I29" s="13" t="s">
        <v>15</v>
      </c>
      <c r="J29" s="46"/>
      <c r="K29" s="13" t="s">
        <v>15</v>
      </c>
      <c r="L29" s="46"/>
      <c r="M29" s="13" t="s">
        <v>15</v>
      </c>
      <c r="N29" s="46"/>
      <c r="O29" s="13" t="s">
        <v>15</v>
      </c>
      <c r="P29" s="46"/>
      <c r="Q29" s="13" t="s">
        <v>15</v>
      </c>
      <c r="R29" s="46"/>
      <c r="S29" s="13" t="s">
        <v>15</v>
      </c>
      <c r="T29" s="46"/>
      <c r="U29" s="13" t="s">
        <v>15</v>
      </c>
      <c r="V29" s="46"/>
      <c r="W29" s="13" t="s">
        <v>15</v>
      </c>
      <c r="X29" s="46"/>
    </row>
    <row r="30" spans="1:24">
      <c r="A30" s="18"/>
      <c r="B30" s="88" t="s">
        <v>60</v>
      </c>
      <c r="C30" s="88"/>
      <c r="D30" s="88"/>
      <c r="E30" s="88"/>
      <c r="F30" s="13" t="s">
        <v>21</v>
      </c>
      <c r="G30" s="13" t="s">
        <v>15</v>
      </c>
      <c r="H30" s="5">
        <v>0</v>
      </c>
      <c r="I30" s="13" t="s">
        <v>15</v>
      </c>
      <c r="J30" s="46"/>
      <c r="K30" s="13" t="s">
        <v>15</v>
      </c>
      <c r="L30" s="46"/>
      <c r="M30" s="13" t="s">
        <v>15</v>
      </c>
      <c r="N30" s="46"/>
      <c r="O30" s="13" t="s">
        <v>15</v>
      </c>
      <c r="P30" s="46"/>
      <c r="Q30" s="13" t="s">
        <v>15</v>
      </c>
      <c r="R30" s="46"/>
      <c r="S30" s="13" t="s">
        <v>15</v>
      </c>
      <c r="T30" s="46"/>
      <c r="U30" s="13" t="s">
        <v>15</v>
      </c>
      <c r="V30" s="46"/>
      <c r="W30" s="13" t="s">
        <v>15</v>
      </c>
      <c r="X30" s="46"/>
    </row>
    <row r="31" spans="1:24">
      <c r="A31" s="18"/>
      <c r="B31" s="89" t="s">
        <v>57</v>
      </c>
      <c r="C31" s="89"/>
      <c r="D31" s="89"/>
      <c r="E31" s="89"/>
      <c r="F31" s="13" t="s">
        <v>22</v>
      </c>
      <c r="G31" s="13" t="s">
        <v>15</v>
      </c>
      <c r="H31" s="5">
        <v>0</v>
      </c>
      <c r="I31" s="13" t="s">
        <v>15</v>
      </c>
      <c r="J31" s="46"/>
      <c r="K31" s="13" t="s">
        <v>15</v>
      </c>
      <c r="L31" s="46"/>
      <c r="M31" s="13" t="s">
        <v>15</v>
      </c>
      <c r="N31" s="46"/>
      <c r="O31" s="13" t="s">
        <v>15</v>
      </c>
      <c r="P31" s="46"/>
      <c r="Q31" s="13" t="s">
        <v>15</v>
      </c>
      <c r="R31" s="46"/>
      <c r="S31" s="13" t="s">
        <v>15</v>
      </c>
      <c r="T31" s="46"/>
      <c r="U31" s="13" t="s">
        <v>15</v>
      </c>
      <c r="V31" s="46"/>
      <c r="W31" s="13" t="s">
        <v>15</v>
      </c>
      <c r="X31" s="46"/>
    </row>
    <row r="32" spans="1:24" ht="28.5" customHeight="1">
      <c r="A32" s="14"/>
      <c r="B32" s="62" t="s">
        <v>45</v>
      </c>
      <c r="C32" s="62"/>
      <c r="D32" s="62"/>
      <c r="E32" s="62"/>
      <c r="F32" s="12" t="s">
        <v>23</v>
      </c>
      <c r="G32" s="12" t="s">
        <v>15</v>
      </c>
      <c r="H32" s="4">
        <f>J32+L32+N32+P32+R32+T32+V32+X32</f>
        <v>8588</v>
      </c>
      <c r="I32" s="12" t="s">
        <v>15</v>
      </c>
      <c r="J32" s="55"/>
      <c r="K32" s="12" t="s">
        <v>15</v>
      </c>
      <c r="L32" s="55">
        <f>4396+1731</f>
        <v>6127</v>
      </c>
      <c r="M32" s="12" t="s">
        <v>15</v>
      </c>
      <c r="N32" s="55">
        <v>671</v>
      </c>
      <c r="O32" s="12" t="s">
        <v>15</v>
      </c>
      <c r="P32" s="55"/>
      <c r="Q32" s="12" t="s">
        <v>15</v>
      </c>
      <c r="R32" s="55">
        <v>303</v>
      </c>
      <c r="S32" s="12" t="s">
        <v>15</v>
      </c>
      <c r="T32" s="55">
        <v>392</v>
      </c>
      <c r="U32" s="12" t="s">
        <v>15</v>
      </c>
      <c r="V32" s="55">
        <v>184</v>
      </c>
      <c r="W32" s="12" t="s">
        <v>15</v>
      </c>
      <c r="X32" s="55">
        <v>911</v>
      </c>
    </row>
    <row r="33" spans="1:24" ht="36" customHeight="1">
      <c r="A33" s="14"/>
      <c r="B33" s="62" t="s">
        <v>46</v>
      </c>
      <c r="C33" s="62"/>
      <c r="D33" s="62"/>
      <c r="E33" s="62"/>
      <c r="F33" s="12" t="s">
        <v>24</v>
      </c>
      <c r="G33" s="12" t="s">
        <v>15</v>
      </c>
      <c r="H33" s="4">
        <f>J33+L33+N33+P33+R33+T33+V33+X33</f>
        <v>1055</v>
      </c>
      <c r="I33" s="12" t="s">
        <v>15</v>
      </c>
      <c r="J33" s="55"/>
      <c r="K33" s="12" t="s">
        <v>15</v>
      </c>
      <c r="L33" s="55">
        <v>1055</v>
      </c>
      <c r="M33" s="12" t="s">
        <v>15</v>
      </c>
      <c r="N33" s="55"/>
      <c r="O33" s="12" t="s">
        <v>15</v>
      </c>
      <c r="P33" s="55"/>
      <c r="Q33" s="12" t="s">
        <v>15</v>
      </c>
      <c r="R33" s="55"/>
      <c r="S33" s="12" t="s">
        <v>15</v>
      </c>
      <c r="T33" s="55"/>
      <c r="U33" s="12" t="s">
        <v>15</v>
      </c>
      <c r="V33" s="55"/>
      <c r="W33" s="12" t="s">
        <v>15</v>
      </c>
      <c r="X33" s="55"/>
    </row>
    <row r="34" spans="1:24" ht="51.75" customHeight="1">
      <c r="A34" s="14"/>
      <c r="B34" s="62" t="s">
        <v>49</v>
      </c>
      <c r="C34" s="62"/>
      <c r="D34" s="62"/>
      <c r="E34" s="62"/>
      <c r="F34" s="12" t="s">
        <v>25</v>
      </c>
      <c r="G34" s="4">
        <f>I34+K34+M34+O34+Q34+S34+U34+W34</f>
        <v>46928</v>
      </c>
      <c r="H34" s="4">
        <f>J34+L34+N34+P34+R34+T34+V34+X34</f>
        <v>32561</v>
      </c>
      <c r="I34" s="55">
        <f>1289+2543</f>
        <v>3832</v>
      </c>
      <c r="J34" s="4">
        <f>J22+J26+J32+J33</f>
        <v>2775</v>
      </c>
      <c r="K34" s="55">
        <f>19247+11446</f>
        <v>30693</v>
      </c>
      <c r="L34" s="4">
        <f>L26+L32+L33</f>
        <v>21024</v>
      </c>
      <c r="M34" s="55">
        <v>4307</v>
      </c>
      <c r="N34" s="4">
        <v>3128</v>
      </c>
      <c r="O34" s="55">
        <v>445</v>
      </c>
      <c r="P34" s="4">
        <f>P22+P26+P32+P33</f>
        <v>339</v>
      </c>
      <c r="Q34" s="55">
        <v>525</v>
      </c>
      <c r="R34" s="4">
        <f>R22+R26+R32+R33</f>
        <v>336</v>
      </c>
      <c r="S34" s="55">
        <v>3126</v>
      </c>
      <c r="T34" s="4">
        <v>2086</v>
      </c>
      <c r="U34" s="55">
        <v>1313</v>
      </c>
      <c r="V34" s="4">
        <v>917</v>
      </c>
      <c r="W34" s="55">
        <v>2687</v>
      </c>
      <c r="X34" s="4">
        <v>1956</v>
      </c>
    </row>
    <row r="35" spans="1:24" ht="27.75" customHeight="1">
      <c r="A35" s="14"/>
      <c r="B35" s="62" t="s">
        <v>61</v>
      </c>
      <c r="C35" s="62"/>
      <c r="D35" s="62"/>
      <c r="E35" s="62"/>
      <c r="F35" s="12" t="s">
        <v>26</v>
      </c>
      <c r="G35" s="4">
        <f>I35+K35+M35+O35+Q35+S35+U35+W35</f>
        <v>2981</v>
      </c>
      <c r="H35" s="4">
        <f>J35+L35+N35+P35+R35+T35+V35+X35</f>
        <v>2467</v>
      </c>
      <c r="I35" s="55">
        <f>30+268</f>
        <v>298</v>
      </c>
      <c r="J35" s="55">
        <f>30+267</f>
        <v>297</v>
      </c>
      <c r="K35" s="55">
        <f>965+1046</f>
        <v>2011</v>
      </c>
      <c r="L35" s="55">
        <f>758+902</f>
        <v>1660</v>
      </c>
      <c r="M35" s="55">
        <v>252</v>
      </c>
      <c r="N35" s="55">
        <v>210</v>
      </c>
      <c r="O35" s="55">
        <v>30</v>
      </c>
      <c r="P35" s="55"/>
      <c r="Q35" s="55"/>
      <c r="R35" s="55"/>
      <c r="S35" s="55">
        <v>210</v>
      </c>
      <c r="T35" s="55">
        <v>210</v>
      </c>
      <c r="U35" s="55">
        <v>60</v>
      </c>
      <c r="V35" s="55">
        <v>30</v>
      </c>
      <c r="W35" s="55">
        <v>120</v>
      </c>
      <c r="X35" s="55">
        <v>60</v>
      </c>
    </row>
    <row r="36" spans="1:24">
      <c r="A36" s="15"/>
      <c r="B36" s="67" t="s">
        <v>62</v>
      </c>
      <c r="C36" s="67"/>
      <c r="D36" s="67"/>
      <c r="E36" s="68"/>
      <c r="F36" s="2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>
      <c r="A37" s="23"/>
      <c r="B37" s="78" t="s">
        <v>63</v>
      </c>
      <c r="C37" s="78"/>
      <c r="D37" s="79"/>
      <c r="E37" s="79"/>
      <c r="F37" s="19" t="s">
        <v>32</v>
      </c>
      <c r="G37" s="19" t="s">
        <v>15</v>
      </c>
      <c r="H37" s="20">
        <v>0</v>
      </c>
      <c r="I37" s="19" t="s">
        <v>15</v>
      </c>
      <c r="J37" s="45"/>
      <c r="K37" s="19" t="s">
        <v>15</v>
      </c>
      <c r="L37" s="45"/>
      <c r="M37" s="19" t="s">
        <v>15</v>
      </c>
      <c r="N37" s="45"/>
      <c r="O37" s="19" t="s">
        <v>15</v>
      </c>
      <c r="P37" s="45"/>
      <c r="Q37" s="19" t="s">
        <v>15</v>
      </c>
      <c r="R37" s="45"/>
      <c r="S37" s="19" t="s">
        <v>15</v>
      </c>
      <c r="T37" s="45"/>
      <c r="U37" s="19" t="s">
        <v>15</v>
      </c>
      <c r="V37" s="45"/>
      <c r="W37" s="19" t="s">
        <v>15</v>
      </c>
      <c r="X37" s="45"/>
    </row>
    <row r="38" spans="1:24">
      <c r="A38" s="17"/>
      <c r="B38" s="80" t="s">
        <v>64</v>
      </c>
      <c r="C38" s="80"/>
      <c r="D38" s="80"/>
      <c r="E38" s="81"/>
      <c r="F38" s="13" t="s">
        <v>33</v>
      </c>
      <c r="G38" s="13" t="s">
        <v>15</v>
      </c>
      <c r="H38" s="5">
        <v>0</v>
      </c>
      <c r="I38" s="13" t="s">
        <v>15</v>
      </c>
      <c r="J38" s="46"/>
      <c r="K38" s="13" t="s">
        <v>15</v>
      </c>
      <c r="L38" s="46"/>
      <c r="M38" s="13" t="s">
        <v>15</v>
      </c>
      <c r="N38" s="46"/>
      <c r="O38" s="13" t="s">
        <v>15</v>
      </c>
      <c r="P38" s="46"/>
      <c r="Q38" s="13" t="s">
        <v>15</v>
      </c>
      <c r="R38" s="46"/>
      <c r="S38" s="13" t="s">
        <v>15</v>
      </c>
      <c r="T38" s="46"/>
      <c r="U38" s="13" t="s">
        <v>15</v>
      </c>
      <c r="V38" s="46"/>
      <c r="W38" s="13" t="s">
        <v>15</v>
      </c>
      <c r="X38" s="46"/>
    </row>
    <row r="39" spans="1:24">
      <c r="A39" s="15"/>
      <c r="B39" s="82" t="s">
        <v>55</v>
      </c>
      <c r="C39" s="82"/>
      <c r="D39" s="82"/>
      <c r="E39" s="83"/>
      <c r="F39" s="21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1"/>
      <c r="R39" s="22"/>
      <c r="S39" s="21"/>
      <c r="T39" s="22"/>
      <c r="U39" s="21"/>
      <c r="V39" s="22"/>
      <c r="W39" s="21"/>
      <c r="X39" s="22"/>
    </row>
    <row r="40" spans="1:24">
      <c r="A40" s="23"/>
      <c r="B40" s="100" t="s">
        <v>65</v>
      </c>
      <c r="C40" s="100"/>
      <c r="D40" s="101"/>
      <c r="E40" s="101"/>
      <c r="F40" s="19" t="s">
        <v>34</v>
      </c>
      <c r="G40" s="19" t="s">
        <v>15</v>
      </c>
      <c r="H40" s="20">
        <v>0</v>
      </c>
      <c r="I40" s="19" t="s">
        <v>15</v>
      </c>
      <c r="J40" s="45"/>
      <c r="K40" s="19" t="s">
        <v>15</v>
      </c>
      <c r="L40" s="45"/>
      <c r="M40" s="19" t="s">
        <v>15</v>
      </c>
      <c r="N40" s="45"/>
      <c r="O40" s="19" t="s">
        <v>15</v>
      </c>
      <c r="P40" s="45"/>
      <c r="Q40" s="19" t="s">
        <v>15</v>
      </c>
      <c r="R40" s="45"/>
      <c r="S40" s="19" t="s">
        <v>15</v>
      </c>
      <c r="T40" s="45"/>
      <c r="U40" s="19" t="s">
        <v>15</v>
      </c>
      <c r="V40" s="45"/>
      <c r="W40" s="19" t="s">
        <v>15</v>
      </c>
      <c r="X40" s="45"/>
    </row>
    <row r="41" spans="1:24">
      <c r="A41" s="17"/>
      <c r="B41" s="76" t="s">
        <v>66</v>
      </c>
      <c r="C41" s="76"/>
      <c r="D41" s="76"/>
      <c r="E41" s="77"/>
      <c r="F41" s="13" t="s">
        <v>35</v>
      </c>
      <c r="G41" s="13" t="s">
        <v>15</v>
      </c>
      <c r="H41" s="5">
        <v>0</v>
      </c>
      <c r="I41" s="13" t="s">
        <v>15</v>
      </c>
      <c r="J41" s="46"/>
      <c r="K41" s="13" t="s">
        <v>15</v>
      </c>
      <c r="L41" s="46"/>
      <c r="M41" s="13" t="s">
        <v>15</v>
      </c>
      <c r="N41" s="46"/>
      <c r="O41" s="13" t="s">
        <v>15</v>
      </c>
      <c r="P41" s="46"/>
      <c r="Q41" s="13" t="s">
        <v>15</v>
      </c>
      <c r="R41" s="46"/>
      <c r="S41" s="13" t="s">
        <v>15</v>
      </c>
      <c r="T41" s="46"/>
      <c r="U41" s="13" t="s">
        <v>15</v>
      </c>
      <c r="V41" s="46"/>
      <c r="W41" s="13" t="s">
        <v>15</v>
      </c>
      <c r="X41" s="46"/>
    </row>
    <row r="42" spans="1:24">
      <c r="A42" s="17"/>
      <c r="B42" s="80" t="s">
        <v>73</v>
      </c>
      <c r="C42" s="80"/>
      <c r="D42" s="80"/>
      <c r="E42" s="81"/>
      <c r="F42" s="13" t="s">
        <v>74</v>
      </c>
      <c r="G42" s="57">
        <v>0</v>
      </c>
      <c r="H42" s="5">
        <v>0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>
      <c r="A43" s="15"/>
      <c r="B43" s="82" t="s">
        <v>55</v>
      </c>
      <c r="C43" s="82"/>
      <c r="D43" s="82"/>
      <c r="E43" s="83"/>
      <c r="F43" s="21"/>
      <c r="G43" s="42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3"/>
      <c r="W43" s="44"/>
      <c r="X43" s="43"/>
    </row>
    <row r="44" spans="1:24">
      <c r="A44" s="18"/>
      <c r="B44" s="100" t="s">
        <v>65</v>
      </c>
      <c r="C44" s="100"/>
      <c r="D44" s="101"/>
      <c r="E44" s="101"/>
      <c r="F44" s="19" t="s">
        <v>75</v>
      </c>
      <c r="G44" s="56">
        <v>0</v>
      </c>
      <c r="H44" s="20">
        <v>0</v>
      </c>
      <c r="I44" s="58"/>
      <c r="J44" s="45"/>
      <c r="K44" s="58"/>
      <c r="L44" s="45"/>
      <c r="M44" s="58"/>
      <c r="N44" s="45"/>
      <c r="O44" s="58"/>
      <c r="P44" s="45"/>
      <c r="Q44" s="58"/>
      <c r="R44" s="45"/>
      <c r="S44" s="58"/>
      <c r="T44" s="45"/>
      <c r="U44" s="58"/>
      <c r="V44" s="45"/>
      <c r="W44" s="58"/>
      <c r="X44" s="45"/>
    </row>
    <row r="45" spans="1:24">
      <c r="A45" s="17"/>
      <c r="B45" s="76" t="s">
        <v>66</v>
      </c>
      <c r="C45" s="76"/>
      <c r="D45" s="76"/>
      <c r="E45" s="77"/>
      <c r="F45" s="13" t="s">
        <v>76</v>
      </c>
      <c r="G45" s="57">
        <v>0</v>
      </c>
      <c r="H45" s="5">
        <v>0</v>
      </c>
      <c r="I45" s="59"/>
      <c r="J45" s="46"/>
      <c r="K45" s="59"/>
      <c r="L45" s="46"/>
      <c r="M45" s="59"/>
      <c r="N45" s="46"/>
      <c r="O45" s="59"/>
      <c r="P45" s="46"/>
      <c r="Q45" s="59"/>
      <c r="R45" s="46"/>
      <c r="S45" s="59"/>
      <c r="T45" s="46"/>
      <c r="U45" s="59"/>
      <c r="V45" s="46"/>
      <c r="W45" s="59"/>
      <c r="X45" s="46"/>
    </row>
    <row r="46" spans="1:24">
      <c r="A46" s="14"/>
      <c r="B46" s="62" t="s">
        <v>67</v>
      </c>
      <c r="C46" s="62"/>
      <c r="D46" s="62"/>
      <c r="E46" s="62"/>
      <c r="F46" s="12" t="s">
        <v>27</v>
      </c>
      <c r="G46" s="4">
        <f>I46+K46+M46+O46+Q46+S46+U46+W46</f>
        <v>21793</v>
      </c>
      <c r="H46" s="4">
        <f>J46+L46+N46+P46+R46+T46+V46+X46</f>
        <v>13759</v>
      </c>
      <c r="I46" s="55">
        <f>315+760</f>
        <v>1075</v>
      </c>
      <c r="J46" s="55">
        <f>265+544</f>
        <v>809</v>
      </c>
      <c r="K46" s="55">
        <f>7928+8344</f>
        <v>16272</v>
      </c>
      <c r="L46" s="55">
        <f>5456+4414</f>
        <v>9870</v>
      </c>
      <c r="M46" s="55">
        <v>1498</v>
      </c>
      <c r="N46" s="55">
        <v>1108</v>
      </c>
      <c r="O46" s="55">
        <v>145</v>
      </c>
      <c r="P46" s="55">
        <v>90</v>
      </c>
      <c r="Q46" s="55">
        <v>226</v>
      </c>
      <c r="R46" s="55">
        <v>133</v>
      </c>
      <c r="S46" s="55">
        <v>981</v>
      </c>
      <c r="T46" s="55">
        <v>651</v>
      </c>
      <c r="U46" s="55">
        <v>414</v>
      </c>
      <c r="V46" s="55">
        <v>276</v>
      </c>
      <c r="W46" s="55">
        <v>1182</v>
      </c>
      <c r="X46" s="55">
        <v>822</v>
      </c>
    </row>
    <row r="47" spans="1:24">
      <c r="A47" s="15"/>
      <c r="B47" s="67" t="s">
        <v>62</v>
      </c>
      <c r="C47" s="67"/>
      <c r="D47" s="67"/>
      <c r="E47" s="68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>
      <c r="A48" s="23"/>
      <c r="B48" s="78" t="s">
        <v>68</v>
      </c>
      <c r="C48" s="78"/>
      <c r="D48" s="79"/>
      <c r="E48" s="79"/>
      <c r="F48" s="19" t="s">
        <v>36</v>
      </c>
      <c r="G48" s="19" t="s">
        <v>15</v>
      </c>
      <c r="H48" s="50">
        <f>J48+L48+N48+P48+R48+T48+V48+X48</f>
        <v>6692</v>
      </c>
      <c r="I48" s="19" t="s">
        <v>15</v>
      </c>
      <c r="J48" s="45">
        <v>265</v>
      </c>
      <c r="K48" s="19" t="s">
        <v>15</v>
      </c>
      <c r="L48" s="45">
        <v>3988</v>
      </c>
      <c r="M48" s="19" t="s">
        <v>15</v>
      </c>
      <c r="N48" s="45">
        <v>922</v>
      </c>
      <c r="O48" s="19" t="s">
        <v>15</v>
      </c>
      <c r="P48" s="45">
        <v>90</v>
      </c>
      <c r="Q48" s="19" t="s">
        <v>15</v>
      </c>
      <c r="R48" s="45"/>
      <c r="S48" s="19" t="s">
        <v>15</v>
      </c>
      <c r="T48" s="45">
        <v>603</v>
      </c>
      <c r="U48" s="19" t="s">
        <v>15</v>
      </c>
      <c r="V48" s="45">
        <v>258</v>
      </c>
      <c r="W48" s="19" t="s">
        <v>15</v>
      </c>
      <c r="X48" s="45">
        <v>566</v>
      </c>
    </row>
    <row r="49" spans="1:24">
      <c r="A49" s="14"/>
      <c r="B49" s="94" t="s">
        <v>50</v>
      </c>
      <c r="C49" s="94"/>
      <c r="D49" s="94"/>
      <c r="E49" s="95"/>
      <c r="F49" s="12" t="s">
        <v>28</v>
      </c>
      <c r="G49" s="6">
        <f t="shared" ref="G49:X49" si="0">G34+G35+G46</f>
        <v>71702</v>
      </c>
      <c r="H49" s="6">
        <f t="shared" si="0"/>
        <v>48787</v>
      </c>
      <c r="I49" s="6">
        <f t="shared" si="0"/>
        <v>5205</v>
      </c>
      <c r="J49" s="6">
        <f t="shared" si="0"/>
        <v>3881</v>
      </c>
      <c r="K49" s="6">
        <f t="shared" si="0"/>
        <v>48976</v>
      </c>
      <c r="L49" s="6">
        <f t="shared" si="0"/>
        <v>32554</v>
      </c>
      <c r="M49" s="6">
        <f t="shared" si="0"/>
        <v>6057</v>
      </c>
      <c r="N49" s="6">
        <f t="shared" si="0"/>
        <v>4446</v>
      </c>
      <c r="O49" s="6">
        <f t="shared" si="0"/>
        <v>620</v>
      </c>
      <c r="P49" s="6">
        <f t="shared" si="0"/>
        <v>429</v>
      </c>
      <c r="Q49" s="6">
        <f t="shared" si="0"/>
        <v>751</v>
      </c>
      <c r="R49" s="6">
        <f t="shared" si="0"/>
        <v>469</v>
      </c>
      <c r="S49" s="6">
        <f t="shared" si="0"/>
        <v>4317</v>
      </c>
      <c r="T49" s="6">
        <f t="shared" si="0"/>
        <v>2947</v>
      </c>
      <c r="U49" s="6">
        <f t="shared" si="0"/>
        <v>1787</v>
      </c>
      <c r="V49" s="6">
        <f t="shared" si="0"/>
        <v>1223</v>
      </c>
      <c r="W49" s="6">
        <f t="shared" si="0"/>
        <v>3989</v>
      </c>
      <c r="X49" s="6">
        <f t="shared" si="0"/>
        <v>2838</v>
      </c>
    </row>
    <row r="50" spans="1:24">
      <c r="A50" s="53"/>
      <c r="B50" s="96" t="s">
        <v>77</v>
      </c>
      <c r="C50" s="97"/>
      <c r="D50" s="97"/>
      <c r="E50" s="97"/>
      <c r="F50" s="4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>
      <c r="A51" s="52"/>
      <c r="B51" s="98" t="s">
        <v>78</v>
      </c>
      <c r="C51" s="98"/>
      <c r="D51" s="98"/>
      <c r="E51" s="99"/>
      <c r="F51" s="54" t="s">
        <v>79</v>
      </c>
      <c r="G51" s="19" t="s">
        <v>15</v>
      </c>
      <c r="H51" s="51">
        <f>L51</f>
        <v>65</v>
      </c>
      <c r="I51" s="19" t="s">
        <v>15</v>
      </c>
      <c r="J51" s="45"/>
      <c r="K51" s="19" t="s">
        <v>15</v>
      </c>
      <c r="L51" s="45">
        <v>65</v>
      </c>
      <c r="M51" s="19" t="s">
        <v>15</v>
      </c>
      <c r="N51" s="45"/>
      <c r="O51" s="19" t="s">
        <v>15</v>
      </c>
      <c r="P51" s="45"/>
      <c r="Q51" s="19" t="s">
        <v>15</v>
      </c>
      <c r="R51" s="45"/>
      <c r="S51" s="19" t="s">
        <v>15</v>
      </c>
      <c r="T51" s="45"/>
      <c r="U51" s="19" t="s">
        <v>15</v>
      </c>
      <c r="V51" s="45"/>
      <c r="W51" s="19" t="s">
        <v>15</v>
      </c>
      <c r="X51" s="45"/>
    </row>
    <row r="52" spans="1:24" ht="24.75" customHeight="1">
      <c r="A52" s="92"/>
      <c r="B52" s="93"/>
      <c r="C52" s="93"/>
      <c r="D52" s="93"/>
      <c r="E52" s="93"/>
    </row>
  </sheetData>
  <mergeCells count="54">
    <mergeCell ref="B12:C12"/>
    <mergeCell ref="D11:J11"/>
    <mergeCell ref="D12:J12"/>
    <mergeCell ref="B13:D13"/>
    <mergeCell ref="A52:E52"/>
    <mergeCell ref="B49:E49"/>
    <mergeCell ref="B48:E48"/>
    <mergeCell ref="B50:E50"/>
    <mergeCell ref="B51:E51"/>
    <mergeCell ref="B47:E47"/>
    <mergeCell ref="B43:E43"/>
    <mergeCell ref="B44:E44"/>
    <mergeCell ref="B45:E45"/>
    <mergeCell ref="F18:F20"/>
    <mergeCell ref="G18:H19"/>
    <mergeCell ref="B40:E40"/>
    <mergeCell ref="B10:C10"/>
    <mergeCell ref="B11:C11"/>
    <mergeCell ref="B28:E28"/>
    <mergeCell ref="B29:E29"/>
    <mergeCell ref="B46:E46"/>
    <mergeCell ref="A21:E21"/>
    <mergeCell ref="B27:E27"/>
    <mergeCell ref="A17:H17"/>
    <mergeCell ref="B42:E42"/>
    <mergeCell ref="B32:E32"/>
    <mergeCell ref="B33:E33"/>
    <mergeCell ref="B34:E34"/>
    <mergeCell ref="B24:E24"/>
    <mergeCell ref="B30:E30"/>
    <mergeCell ref="B31:E31"/>
    <mergeCell ref="B25:E25"/>
    <mergeCell ref="A18:E20"/>
    <mergeCell ref="B41:E41"/>
    <mergeCell ref="B37:E37"/>
    <mergeCell ref="B38:E38"/>
    <mergeCell ref="B39:E39"/>
    <mergeCell ref="B36:E36"/>
    <mergeCell ref="V4:X4"/>
    <mergeCell ref="B35:E35"/>
    <mergeCell ref="V1:X3"/>
    <mergeCell ref="A1:G8"/>
    <mergeCell ref="B26:E26"/>
    <mergeCell ref="S19:T19"/>
    <mergeCell ref="U19:V19"/>
    <mergeCell ref="W19:X19"/>
    <mergeCell ref="I19:J19"/>
    <mergeCell ref="K19:L19"/>
    <mergeCell ref="M19:N19"/>
    <mergeCell ref="O19:P19"/>
    <mergeCell ref="Q19:R19"/>
    <mergeCell ref="B22:E22"/>
    <mergeCell ref="B23:E23"/>
    <mergeCell ref="E9:F9"/>
  </mergeCells>
  <phoneticPr fontId="0" type="noConversion"/>
  <pageMargins left="0" right="0" top="0.78740157480314965" bottom="0" header="0" footer="0"/>
  <pageSetup paperSize="9" scale="51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</dc:creator>
  <cp:lastModifiedBy>ignatievatg</cp:lastModifiedBy>
  <cp:lastPrinted>2016-10-10T11:18:47Z</cp:lastPrinted>
  <dcterms:created xsi:type="dcterms:W3CDTF">2010-06-07T14:00:32Z</dcterms:created>
  <dcterms:modified xsi:type="dcterms:W3CDTF">2016-10-10T11:18:53Z</dcterms:modified>
</cp:coreProperties>
</file>