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0005" windowHeight="10005"/>
  </bookViews>
  <sheets>
    <sheet name="ГП+соф." sheetId="8" r:id="rId1"/>
  </sheets>
  <definedNames>
    <definedName name="_xlnm.Print_Area" localSheetId="0">'ГП+соф.'!$A$2:$O$139</definedName>
  </definedNames>
  <calcPr calcId="144525"/>
</workbook>
</file>

<file path=xl/calcChain.xml><?xml version="1.0" encoding="utf-8"?>
<calcChain xmlns="http://schemas.openxmlformats.org/spreadsheetml/2006/main">
  <c r="C115" i="8" l="1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F13" i="8"/>
  <c r="I13" i="8"/>
  <c r="L13" i="8"/>
  <c r="C14" i="8"/>
  <c r="C15" i="8"/>
  <c r="C16" i="8"/>
  <c r="C17" i="8"/>
  <c r="C18" i="8"/>
  <c r="F20" i="8"/>
  <c r="F19" i="8"/>
  <c r="I20" i="8"/>
  <c r="C19" i="8"/>
  <c r="L20" i="8"/>
  <c r="L19" i="8"/>
  <c r="C20" i="8"/>
  <c r="C21" i="8"/>
  <c r="F23" i="8"/>
  <c r="F22" i="8" s="1"/>
  <c r="I23" i="8"/>
  <c r="L23" i="8"/>
  <c r="C24" i="8"/>
  <c r="C25" i="8"/>
  <c r="C26" i="8"/>
  <c r="C27" i="8"/>
  <c r="C28" i="8"/>
  <c r="C29" i="8"/>
  <c r="C30" i="8"/>
  <c r="C31" i="8"/>
  <c r="C32" i="8"/>
  <c r="F35" i="8"/>
  <c r="F33" i="8"/>
  <c r="I35" i="8"/>
  <c r="I33" i="8" s="1"/>
  <c r="L35" i="8"/>
  <c r="L33" i="8"/>
  <c r="C35" i="8"/>
  <c r="C36" i="8"/>
  <c r="C37" i="8"/>
  <c r="F40" i="8"/>
  <c r="F44" i="8"/>
  <c r="F54" i="8"/>
  <c r="F53" i="8" s="1"/>
  <c r="I40" i="8"/>
  <c r="I44" i="8"/>
  <c r="I54" i="8"/>
  <c r="L40" i="8"/>
  <c r="L44" i="8"/>
  <c r="L39" i="8" s="1"/>
  <c r="L38" i="8" s="1"/>
  <c r="L54" i="8"/>
  <c r="L53" i="8" s="1"/>
  <c r="C40" i="8"/>
  <c r="C41" i="8"/>
  <c r="C42" i="8"/>
  <c r="C43" i="8"/>
  <c r="C45" i="8"/>
  <c r="C46" i="8"/>
  <c r="C47" i="8"/>
  <c r="C48" i="8"/>
  <c r="C49" i="8"/>
  <c r="C50" i="8"/>
  <c r="C51" i="8"/>
  <c r="C52" i="8"/>
  <c r="C55" i="8"/>
  <c r="C56" i="8"/>
  <c r="C57" i="8"/>
  <c r="C58" i="8"/>
  <c r="F60" i="8"/>
  <c r="F63" i="8"/>
  <c r="I60" i="8"/>
  <c r="I63" i="8"/>
  <c r="L60" i="8"/>
  <c r="L63" i="8"/>
  <c r="C60" i="8"/>
  <c r="C61" i="8"/>
  <c r="C62" i="8"/>
  <c r="C64" i="8"/>
  <c r="C65" i="8"/>
  <c r="C66" i="8"/>
  <c r="C67" i="8"/>
  <c r="C68" i="8"/>
  <c r="F71" i="8"/>
  <c r="F69" i="8"/>
  <c r="I71" i="8"/>
  <c r="I69" i="8" s="1"/>
  <c r="L71" i="8"/>
  <c r="L69" i="8"/>
  <c r="C71" i="8"/>
  <c r="C72" i="8"/>
  <c r="C73" i="8"/>
  <c r="F75" i="8"/>
  <c r="F74" i="8"/>
  <c r="C74" i="8" s="1"/>
  <c r="I75" i="8"/>
  <c r="L75" i="8"/>
  <c r="C75" i="8"/>
  <c r="C76" i="8"/>
  <c r="C77" i="8"/>
  <c r="C78" i="8"/>
  <c r="C79" i="8"/>
  <c r="C80" i="8"/>
  <c r="C81" i="8"/>
  <c r="C82" i="8"/>
  <c r="F85" i="8"/>
  <c r="F84" i="8" s="1"/>
  <c r="I85" i="8"/>
  <c r="I83" i="8"/>
  <c r="L85" i="8"/>
  <c r="L84" i="8" s="1"/>
  <c r="L83" i="8" s="1"/>
  <c r="C86" i="8"/>
  <c r="F89" i="8"/>
  <c r="F102" i="8"/>
  <c r="F101" i="8" s="1"/>
  <c r="C101" i="8" s="1"/>
  <c r="I91" i="8"/>
  <c r="I102" i="8"/>
  <c r="I101" i="8"/>
  <c r="L89" i="8"/>
  <c r="L91" i="8"/>
  <c r="L87" i="8"/>
  <c r="L102" i="8"/>
  <c r="L101" i="8"/>
  <c r="C93" i="8"/>
  <c r="C94" i="8"/>
  <c r="C95" i="8"/>
  <c r="C96" i="8"/>
  <c r="C97" i="8"/>
  <c r="C98" i="8"/>
  <c r="C99" i="8"/>
  <c r="C100" i="8"/>
  <c r="C102" i="8"/>
  <c r="C103" i="8"/>
  <c r="F106" i="8"/>
  <c r="F104" i="8"/>
  <c r="I106" i="8"/>
  <c r="I104" i="8" s="1"/>
  <c r="L106" i="8"/>
  <c r="L104" i="8"/>
  <c r="C106" i="8"/>
  <c r="C107" i="8"/>
  <c r="F110" i="8"/>
  <c r="F109" i="8" s="1"/>
  <c r="I110" i="8"/>
  <c r="I108" i="8"/>
  <c r="L110" i="8"/>
  <c r="L108" i="8" s="1"/>
  <c r="C111" i="8"/>
  <c r="F114" i="8"/>
  <c r="C114" i="8" s="1"/>
  <c r="F113" i="8"/>
  <c r="F112" i="8" s="1"/>
  <c r="I114" i="8"/>
  <c r="I112" i="8" s="1"/>
  <c r="L114" i="8"/>
  <c r="L112" i="8"/>
  <c r="E13" i="8"/>
  <c r="B13" i="8" s="1"/>
  <c r="H13" i="8"/>
  <c r="K13" i="8"/>
  <c r="B14" i="8"/>
  <c r="B15" i="8"/>
  <c r="B16" i="8"/>
  <c r="B17" i="8"/>
  <c r="B18" i="8"/>
  <c r="E20" i="8"/>
  <c r="E19" i="8"/>
  <c r="B19" i="8" s="1"/>
  <c r="H20" i="8"/>
  <c r="K20" i="8"/>
  <c r="K19" i="8"/>
  <c r="B20" i="8"/>
  <c r="B21" i="8"/>
  <c r="E23" i="8"/>
  <c r="E22" i="8" s="1"/>
  <c r="H23" i="8"/>
  <c r="K23" i="8"/>
  <c r="B24" i="8"/>
  <c r="B25" i="8"/>
  <c r="B26" i="8"/>
  <c r="B27" i="8"/>
  <c r="B28" i="8"/>
  <c r="B29" i="8"/>
  <c r="B30" i="8"/>
  <c r="B31" i="8"/>
  <c r="B32" i="8"/>
  <c r="E35" i="8"/>
  <c r="E33" i="8"/>
  <c r="H35" i="8"/>
  <c r="H33" i="8" s="1"/>
  <c r="K35" i="8"/>
  <c r="K33" i="8"/>
  <c r="B35" i="8"/>
  <c r="B36" i="8"/>
  <c r="B37" i="8"/>
  <c r="E40" i="8"/>
  <c r="E44" i="8"/>
  <c r="E54" i="8"/>
  <c r="E53" i="8" s="1"/>
  <c r="H40" i="8"/>
  <c r="H44" i="8"/>
  <c r="H38" i="8" s="1"/>
  <c r="H54" i="8"/>
  <c r="K40" i="8"/>
  <c r="K44" i="8"/>
  <c r="K39" i="8" s="1"/>
  <c r="K54" i="8"/>
  <c r="K53" i="8" s="1"/>
  <c r="B40" i="8"/>
  <c r="B41" i="8"/>
  <c r="B42" i="8"/>
  <c r="B43" i="8"/>
  <c r="B45" i="8"/>
  <c r="B46" i="8"/>
  <c r="B47" i="8"/>
  <c r="B48" i="8"/>
  <c r="B49" i="8"/>
  <c r="B50" i="8"/>
  <c r="B51" i="8"/>
  <c r="B52" i="8"/>
  <c r="B55" i="8"/>
  <c r="B56" i="8"/>
  <c r="B57" i="8"/>
  <c r="B58" i="8"/>
  <c r="E60" i="8"/>
  <c r="E63" i="8"/>
  <c r="H60" i="8"/>
  <c r="H63" i="8"/>
  <c r="K60" i="8"/>
  <c r="B60" i="8" s="1"/>
  <c r="K63" i="8"/>
  <c r="B61" i="8"/>
  <c r="B62" i="8"/>
  <c r="B64" i="8"/>
  <c r="B65" i="8"/>
  <c r="B66" i="8"/>
  <c r="B67" i="8"/>
  <c r="B68" i="8"/>
  <c r="E71" i="8"/>
  <c r="H71" i="8"/>
  <c r="H69" i="8"/>
  <c r="K71" i="8"/>
  <c r="K69" i="8"/>
  <c r="B71" i="8"/>
  <c r="B72" i="8"/>
  <c r="B73" i="8"/>
  <c r="E75" i="8"/>
  <c r="E74" i="8"/>
  <c r="H75" i="8"/>
  <c r="K75" i="8"/>
  <c r="B75" i="8"/>
  <c r="B76" i="8"/>
  <c r="B77" i="8"/>
  <c r="B78" i="8"/>
  <c r="B79" i="8"/>
  <c r="B80" i="8"/>
  <c r="B81" i="8"/>
  <c r="B82" i="8"/>
  <c r="E85" i="8"/>
  <c r="E84" i="8"/>
  <c r="E83" i="8" s="1"/>
  <c r="H85" i="8"/>
  <c r="H83" i="8" s="1"/>
  <c r="K85" i="8"/>
  <c r="K84" i="8"/>
  <c r="K83" i="8" s="1"/>
  <c r="B85" i="8"/>
  <c r="B86" i="8"/>
  <c r="E89" i="8"/>
  <c r="E91" i="8"/>
  <c r="E87" i="8"/>
  <c r="E102" i="8"/>
  <c r="E101" i="8"/>
  <c r="H91" i="8"/>
  <c r="H102" i="8"/>
  <c r="H101" i="8"/>
  <c r="K89" i="8"/>
  <c r="K91" i="8"/>
  <c r="K87" i="8"/>
  <c r="K102" i="8"/>
  <c r="K101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E106" i="8"/>
  <c r="E104" i="8"/>
  <c r="H106" i="8"/>
  <c r="H104" i="8" s="1"/>
  <c r="K106" i="8"/>
  <c r="K104" i="8"/>
  <c r="B106" i="8"/>
  <c r="B107" i="8"/>
  <c r="E110" i="8"/>
  <c r="E109" i="8" s="1"/>
  <c r="H110" i="8"/>
  <c r="H108" i="8"/>
  <c r="K110" i="8"/>
  <c r="K108" i="8" s="1"/>
  <c r="B111" i="8"/>
  <c r="E114" i="8"/>
  <c r="E113" i="8"/>
  <c r="E112" i="8" s="1"/>
  <c r="H114" i="8"/>
  <c r="H112" i="8" s="1"/>
  <c r="K114" i="8"/>
  <c r="K112" i="8"/>
  <c r="B12" i="8"/>
  <c r="F11" i="8"/>
  <c r="I11" i="8"/>
  <c r="L11" i="8"/>
  <c r="L137" i="8" s="1"/>
  <c r="E11" i="8"/>
  <c r="H11" i="8"/>
  <c r="K11" i="8"/>
  <c r="J115" i="8"/>
  <c r="G115" i="8"/>
  <c r="G60" i="8"/>
  <c r="G63" i="8"/>
  <c r="J60" i="8"/>
  <c r="J63" i="8"/>
  <c r="D60" i="8"/>
  <c r="D63" i="8"/>
  <c r="D59" i="8"/>
  <c r="F92" i="8"/>
  <c r="J13" i="8"/>
  <c r="J12" i="8" s="1"/>
  <c r="J20" i="8"/>
  <c r="J19" i="8" s="1"/>
  <c r="J23" i="8"/>
  <c r="J22" i="8" s="1"/>
  <c r="D13" i="8"/>
  <c r="D12" i="8"/>
  <c r="D11" i="8" s="1"/>
  <c r="D20" i="8"/>
  <c r="D19" i="8"/>
  <c r="D23" i="8"/>
  <c r="D22" i="8"/>
  <c r="G13" i="8"/>
  <c r="G12" i="8" s="1"/>
  <c r="G20" i="8"/>
  <c r="G23" i="8"/>
  <c r="G35" i="8"/>
  <c r="G33" i="8"/>
  <c r="J35" i="8"/>
  <c r="J33" i="8" s="1"/>
  <c r="D35" i="8"/>
  <c r="D33" i="8"/>
  <c r="G40" i="8"/>
  <c r="G44" i="8"/>
  <c r="G38" i="8"/>
  <c r="G54" i="8"/>
  <c r="J40" i="8"/>
  <c r="J44" i="8"/>
  <c r="J39" i="8"/>
  <c r="J38" i="8" s="1"/>
  <c r="J54" i="8"/>
  <c r="J53" i="8"/>
  <c r="D40" i="8"/>
  <c r="D44" i="8"/>
  <c r="D38" i="8"/>
  <c r="D54" i="8"/>
  <c r="D53" i="8"/>
  <c r="G71" i="8"/>
  <c r="G70" i="8" s="1"/>
  <c r="G69" i="8" s="1"/>
  <c r="J71" i="8"/>
  <c r="J69" i="8"/>
  <c r="D71" i="8"/>
  <c r="D70" i="8" s="1"/>
  <c r="D69" i="8" s="1"/>
  <c r="G75" i="8"/>
  <c r="G74" i="8"/>
  <c r="J75" i="8"/>
  <c r="D75" i="8"/>
  <c r="D74" i="8"/>
  <c r="G85" i="8"/>
  <c r="G83" i="8"/>
  <c r="J85" i="8"/>
  <c r="J84" i="8" s="1"/>
  <c r="J83" i="8" s="1"/>
  <c r="D85" i="8"/>
  <c r="D84" i="8"/>
  <c r="D83" i="8" s="1"/>
  <c r="J89" i="8"/>
  <c r="J91" i="8"/>
  <c r="J87" i="8"/>
  <c r="J102" i="8"/>
  <c r="J101" i="8"/>
  <c r="G90" i="8"/>
  <c r="G89" i="8" s="1"/>
  <c r="H90" i="8"/>
  <c r="I90" i="8" s="1"/>
  <c r="D89" i="8"/>
  <c r="G91" i="8"/>
  <c r="G102" i="8"/>
  <c r="G101" i="8" s="1"/>
  <c r="D91" i="8"/>
  <c r="D88" i="8"/>
  <c r="D87" i="8" s="1"/>
  <c r="D102" i="8"/>
  <c r="D101" i="8"/>
  <c r="D114" i="8"/>
  <c r="D113" i="8" s="1"/>
  <c r="D112" i="8" s="1"/>
  <c r="D110" i="8"/>
  <c r="D109" i="8"/>
  <c r="D108" i="8" s="1"/>
  <c r="D106" i="8"/>
  <c r="D104" i="8" s="1"/>
  <c r="G106" i="8"/>
  <c r="G105" i="8" s="1"/>
  <c r="G104" i="8" s="1"/>
  <c r="J106" i="8"/>
  <c r="J105" i="8"/>
  <c r="J104" i="8" s="1"/>
  <c r="G110" i="8"/>
  <c r="G109" i="8" s="1"/>
  <c r="G108" i="8" s="1"/>
  <c r="J110" i="8"/>
  <c r="J109" i="8"/>
  <c r="J108" i="8" s="1"/>
  <c r="G114" i="8"/>
  <c r="G112" i="8" s="1"/>
  <c r="J114" i="8"/>
  <c r="J112" i="8"/>
  <c r="C112" i="8" l="1"/>
  <c r="C104" i="8"/>
  <c r="B83" i="8"/>
  <c r="C33" i="8"/>
  <c r="C11" i="8"/>
  <c r="B11" i="8"/>
  <c r="D137" i="8"/>
  <c r="G11" i="8"/>
  <c r="G87" i="8"/>
  <c r="J11" i="8"/>
  <c r="J137" i="8" s="1"/>
  <c r="B112" i="8"/>
  <c r="E108" i="8"/>
  <c r="B108" i="8" s="1"/>
  <c r="B109" i="8"/>
  <c r="B104" i="8"/>
  <c r="I89" i="8"/>
  <c r="C90" i="8"/>
  <c r="H89" i="8"/>
  <c r="B74" i="8"/>
  <c r="E69" i="8"/>
  <c r="B69" i="8" s="1"/>
  <c r="B70" i="8"/>
  <c r="B53" i="8"/>
  <c r="B22" i="8"/>
  <c r="F108" i="8"/>
  <c r="C109" i="8"/>
  <c r="F83" i="8"/>
  <c r="C83" i="8" s="1"/>
  <c r="C84" i="8"/>
  <c r="C59" i="8"/>
  <c r="F38" i="8"/>
  <c r="C39" i="8"/>
  <c r="F91" i="8"/>
  <c r="C92" i="8"/>
  <c r="B113" i="8"/>
  <c r="B114" i="8"/>
  <c r="B110" i="8"/>
  <c r="B105" i="8"/>
  <c r="B90" i="8"/>
  <c r="B84" i="8"/>
  <c r="B59" i="8"/>
  <c r="K38" i="8"/>
  <c r="K137" i="8" s="1"/>
  <c r="E38" i="8"/>
  <c r="B39" i="8"/>
  <c r="B33" i="8"/>
  <c r="C69" i="8"/>
  <c r="I38" i="8"/>
  <c r="C53" i="8"/>
  <c r="C22" i="8"/>
  <c r="C12" i="8"/>
  <c r="B63" i="8"/>
  <c r="B54" i="8"/>
  <c r="B44" i="8"/>
  <c r="B34" i="8"/>
  <c r="B23" i="8"/>
  <c r="C113" i="8"/>
  <c r="C110" i="8"/>
  <c r="C105" i="8"/>
  <c r="C85" i="8"/>
  <c r="C70" i="8"/>
  <c r="C63" i="8"/>
  <c r="C54" i="8"/>
  <c r="C44" i="8"/>
  <c r="C34" i="8"/>
  <c r="C23" i="8"/>
  <c r="C13" i="8"/>
  <c r="G137" i="8" l="1"/>
  <c r="C91" i="8"/>
  <c r="C38" i="8"/>
  <c r="B38" i="8"/>
  <c r="C108" i="8"/>
  <c r="B89" i="8"/>
  <c r="I87" i="8"/>
  <c r="I137" i="8" s="1"/>
  <c r="C89" i="8"/>
  <c r="E137" i="8"/>
  <c r="F87" i="8" l="1"/>
  <c r="C88" i="8"/>
  <c r="H87" i="8"/>
  <c r="B88" i="8"/>
  <c r="B87" i="8" l="1"/>
  <c r="H137" i="8"/>
  <c r="B137" i="8" s="1"/>
  <c r="C87" i="8"/>
  <c r="F137" i="8"/>
  <c r="C137" i="8" s="1"/>
</calcChain>
</file>

<file path=xl/sharedStrings.xml><?xml version="1.0" encoding="utf-8"?>
<sst xmlns="http://schemas.openxmlformats.org/spreadsheetml/2006/main" count="113" uniqueCount="102">
  <si>
    <t>Наименование</t>
  </si>
  <si>
    <t>Обеспечение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</si>
  <si>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</si>
  <si>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Компенсация родительской платы родителям (законным представителям) детей, посещающих образовательные организации, реализующие образовательную программу дошкольного образования</t>
  </si>
  <si>
    <t>Осуществление отдельных государственных полномочий по оказанию социальной поддержки обучающимся муниципальных образовательных организаций</t>
  </si>
  <si>
    <t>Содержание ребенка в семье опекуна и приемной семье, а также вознаграждение, причитающееся приемному родителю</t>
  </si>
  <si>
    <t>Осуществление отдельных государственных полномочий по предоставлению мер социальной поддержки педагогическим работникам организаций, осуществляющих образовательную деятельность, расположенных в сельской местности, поселках городского типа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</si>
  <si>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</si>
  <si>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</si>
  <si>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</si>
  <si>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Укрепление материально-технической базы муниципальных учреждений, подведомственных органам местного самоуправления муниципальных районов, городского округа, реализующих полномочия в сфере культуры</t>
  </si>
  <si>
    <t>Оплата жилищно-коммунальных услуг отдельным категориям граждан</t>
  </si>
  <si>
    <t>Осуществление отдельных государственных полномочий по выплате социального пособия на погребение и возмещению стоимости услуг, предоставляемых согласно гарантированному перечню услуг по погребению</t>
  </si>
  <si>
    <t>Осуществление отдельных государственных полномочий по предоставлению мер социальной поддержки ветеранов труда Новгородской области</t>
  </si>
  <si>
    <t>Осуществление отдельных государственных полномочий по оказанию социальной поддержки малоимущим семьям (малоимущим одиноко проживающим гражданам) на газификацию их домовладений</t>
  </si>
  <si>
    <t>Обеспечение отдельных государственных полномочий по предоставлению мер социальной поддержки ветеранов труда и граждан, приравненных к ним</t>
  </si>
  <si>
    <t>Обеспечение отдельных государственных полномочий по предоставлению мер социальной поддержки тружеников тыла</t>
  </si>
  <si>
    <t>Обеспечение отдельных государственных полномочий по предоставлению мер социальной поддержки реабилитированных лиц и лиц, признанных пострадавшими от политических репрессий</t>
  </si>
  <si>
    <t>Осуществление отдельных государственных полномочий по предоставлению мер социальной поддержки многодетных семей и возмещению организациям расходов по предоставлению меры социальной поддержки многодетных семей</t>
  </si>
  <si>
    <t>Осуществление отдельных государственных полномочий по предоставлению льготы на проезд в транспорте междугородного сообщения к месту лечения и обратно детей, нуждающихся в санаторно-курортном лечении</t>
  </si>
  <si>
    <t>Осуществление отдельных государственных полномочий по назначению и выплате пособий гражданам, имеющим детей</t>
  </si>
  <si>
    <t>Государственная программа Новгородской области "Развитие жилищного строительства на территории Новгородской области на 2014-2020 годы"</t>
  </si>
  <si>
    <t>Подпрограмма "Обеспечение жильем молодых семей" государственной программы Новгородской области "Развитие жилищного строительства на территории Новгородской области на 2014-2020 годы"</t>
  </si>
  <si>
    <t>Осуществление первичного воинского учета на территориях, где отсутствуют военные комиссариаты</t>
  </si>
  <si>
    <t>Выравнивание бюджетной обеспеченности поселений</t>
  </si>
  <si>
    <t>Возмещение затрат по содержанию штатных единиц, осуществляющих переданные отдельные государственные полномочия области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</si>
  <si>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</t>
  </si>
  <si>
    <t>Итого</t>
  </si>
  <si>
    <t>Предоставление социальной выплаты на компенсацию (возмещение) расходов граждан по уплате процентов за пользование кредитом (займом)</t>
  </si>
  <si>
    <t>Субсидии бюджетам муниципальных районов и городского округа на формирование муниципальных дорожных фондов</t>
  </si>
  <si>
    <t>Субсидии бюджетам городских и сельских поселений на формирование муниципальных дорожных фондов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</si>
  <si>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</si>
  <si>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на софинансирование расходов муниципальных казенных, бюджетных и автономных учреждений по приобретению коммунальных услуг</t>
  </si>
  <si>
    <t>Осуществление отдельных государственных полномочий по назначению и выплате единовременного пособия одинокой матери</t>
  </si>
  <si>
    <t>Создание условий для получения качественного образования</t>
  </si>
  <si>
    <t>Ресурсное и материально-техническое обеспечение процесса социализации детей-сирот, а также лиц из числа детей-сирот</t>
  </si>
  <si>
    <t>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</si>
  <si>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межбюджетных трансфертов и субсидий на иные цели государственным организациям</t>
  </si>
  <si>
    <t xml:space="preserve"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воспитание и обучение детей-инвалидов дошкольного и школьного возраста на дому, осуществляемое образовательными организациями, возмещение расходов за пользование услугой доступа к информационно-телекоммуникационной сети "Интернет" муниципальных общеобразовательных организаций, организующих обучение детей-инвалидов с использованием дистанционных образовательных технологий
Осуществление отдельных государственных полномочий по оказанию социальной поддержки обучающимся муниципальных образовательных организаций
</t>
  </si>
  <si>
    <t>Укрепление единого культурного и информационного пространства на территории области, преодоление отставания и диспропорций в культурном уровне муниципальных районов путем укрепления и модернизации материально-технической базы учреждений культуры</t>
  </si>
  <si>
    <t>Предоставление иных межбюджетных трансфертов на погашение просроченной задолженности по расчетам с подрядчиками за выполненные в 2015 году работы по проведению ремонтов  зданий муниципальных учреждений, подведомственных органам местного самоуправления муниципальных районов, реализующим полномочия в сфере культуры</t>
  </si>
  <si>
    <t>Социальная поддержка малоимущих семей, малоимущих одиноко проживающих граждан и лиц, оказавшихся в трудной жизненной ситуации, а также граждан пожилого возраста</t>
  </si>
  <si>
    <t>Осуществление отдельных государственных полномочий по оказанию государственной социальной помощи малоимущим семьям, малоимущим одиноко проживающим гражданам, социальной поддержке отдельным категориям граждан, в том числе лицам, оказавшимся в трудной жизненной ситуации</t>
  </si>
  <si>
    <t>Социальная поддержка льготных категорий граждан</t>
  </si>
  <si>
    <t>Осуществление отдельных государственных полномочий по предоставлению мер социальной поддержки по оплате жилья и коммунальных услуг отдельным категориям граждан, работающих и проживающих в сельских населенных пунктах и поселках городского типа Новгородской области</t>
  </si>
  <si>
    <t>Дополнительные меры социальной поддержки отдельных категорий граждан в виде единовременной денежной выплаты на проведение капитального ремонта индивидуальных жилых домов</t>
  </si>
  <si>
    <t>Социальная поддержка детей, находящихся в трудной жизненной ситуации</t>
  </si>
  <si>
    <t>Привлечение трудоспособных граждан в сельскую местность</t>
  </si>
  <si>
    <t>Обеспечение безопасного и бесперебойного движения автомобильного транспорта по автомобильным дорогам общего пользования местного значения</t>
  </si>
  <si>
    <t>Субсидии бюджетам городских и сельских поселений на 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</si>
  <si>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Обеспечение предоставления молодым семьям социальных выплат на предоставление жилья экономического класса или строительство индивидуального жилого дома экономического класса, а также создание условий для привлечения молодыми семьями собственных средств, дополнительных финансовых средств кредитных и других организаций, предоставляющих кредиты и займы, в том числе ипотечные кредиты, для приобретения жилого помещения или строительства индивидуального жилого дома</t>
  </si>
  <si>
    <t>Субсидии на мероприятия подпрограммы "Обеспечение жильем молодых семей" (за счет средств субсидий на мероприятия подпрограммы "Обеспечение жильем молодых семей" федеральной целевой программы "Жилище" на 2015-2020 годы)</t>
  </si>
  <si>
    <t>Предоставление субсидий бюджетам муниципальных районов и городского округа области на софинансирование социальных выплат молодым семьям на приобретение (строительство) жилья</t>
  </si>
  <si>
    <t>Реализация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</t>
  </si>
  <si>
    <t>Организация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лечения,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 отловленных безнадзорных животных</t>
  </si>
  <si>
    <t>Выравнивание уровня бюджетной обеспеченности поселений</t>
  </si>
  <si>
    <t>Предоставление прочих видов межбюджетных трансфертов бюджетам муниципальных районов и городского округа области</t>
  </si>
  <si>
    <t>Повышение уровня профессиональной подготовки государственных гражданских служащих Новгородской области, лиц, замещающих государственные должности Новгородской области, иных работников органов государственной власти, иных государственных органов Новгородской области, выборных должностных лиц, служащих и муниципальных служащих Новгородской области в сфере повышения эффективности бюджетных расходов</t>
  </si>
  <si>
    <t>Предоставление иных межбюджетных трансфертов бюджетам муниципальных районов и городского округа на организацию дополнительного профессионального образования и участия в семинарах служащих, муниципальных служащих Новгородской области, работников муниципальных учреждений в сфере повышения эффективности бюджетных расходов</t>
  </si>
  <si>
    <t>Нормативное правовое, информационное и организационное обеспечение развития малого и среднего предпринимательства</t>
  </si>
  <si>
    <t>Предоставление субсидий бюджетам муниципальных районов и городского округа на поддержку субьектов малого и среднего предпринимательства в рамках реализации муниципальных программ (подпрограмм) развития малого и среднего предпринимательства</t>
  </si>
  <si>
    <t>Расширение телекоммуникационной инфраструктуры органов государственной власти области и органов местного самоуправления области</t>
  </si>
  <si>
    <t>Обеспечение функционирования и совершенствование информационно-технологической инфраструктуры электронного правительства на территории области</t>
  </si>
  <si>
    <t>Повышение профессиональных и деловых качеств выборных должностных лиц, служащих, муниципальных служащих Новгородской области</t>
  </si>
  <si>
    <t>Субсидии бюджетам муниципальных районов и городского округа на организацию профессионального образования и дополнительного профессионального образования выборных должностных лиц, служащих и муниципальных служащих Новгородской области</t>
  </si>
  <si>
    <t>Грантовая поддержка местных инициатив граждан, проживающих в сельской местности</t>
  </si>
  <si>
    <t>Грантовая поддержка местных инициатив граждан, проживающих в сельской местности (за счет средств субсидий на мероприятия федеральной целевой программы "Устойчивое развитие сельских территорий на 2014 - 2017 годы и на период до 2020 года")</t>
  </si>
  <si>
    <t>Предоставление грантов на поддержку местных инициатив граждан, проживающих в сельской местности области (гранты)</t>
  </si>
  <si>
    <t>рублей</t>
  </si>
  <si>
    <t>Всего</t>
  </si>
  <si>
    <t>профинан-сировано</t>
  </si>
  <si>
    <t>освоено</t>
  </si>
  <si>
    <t xml:space="preserve">Средства федерального бюджета </t>
  </si>
  <si>
    <t>Средства областного бюджета</t>
  </si>
  <si>
    <t>Средства местного бюджета</t>
  </si>
  <si>
    <t>Остатки прошлых лет</t>
  </si>
  <si>
    <t>план на год</t>
  </si>
  <si>
    <t>1. Государственная программа Новгородской области "Развитие образования и молодежной политики в Новгородской области на 2014-2020 годы"</t>
  </si>
  <si>
    <t>1.1. Подпрограмма "Развитие дошкольного и общего образования в Новгородской области" государственной программы Новгородской области "Развитие образования и молодежной политики в Новгородской области на 2014-2020 годы"</t>
  </si>
  <si>
    <t>1.2. Подпрограмма "Социальная адаптация детей-сирот и детей, оставшихся без попечения родителей, а также лиц из числа детей-сирот и детей, оставшихся без попечения родителей" государственной программы Новгородской области "Развитие образования и молодежной политики в Новгородской области на 2014-2020 годы"</t>
  </si>
  <si>
    <t>1.3. Подпрограмма "Обеспечение реализации государственной программы Новгородской области "Развитие образования и молодежной политики в Новгородской области на 2014-2020 годы" государственной программы Новгородской области "Развитие образования и молодежной политики в Новгородской области на 2014-2020 годы"</t>
  </si>
  <si>
    <t>2. Государственная программа Новгородской области "Развитие культуры и туризма Новгородской области на 2014-2020 годы"</t>
  </si>
  <si>
    <t>2.1. Подпрограмма "Культура Новгородской области" государственной программы Новгородской области "Развитие культуры и туризма Новгородской области на 2014-2020 годы"</t>
  </si>
  <si>
    <t>3. Государственная программа Новгородской области "Социальная поддержка граждан в Новгородской области на 2014-2018 годы"</t>
  </si>
  <si>
    <t>3.1. Подпрограмма "Социальная поддержка отдельных категорий граждан в Новгородской области" государственной программы Новгородской области "Социальная поддержка граждан в Новгородской области на 2014-2018 годы"</t>
  </si>
  <si>
    <t>3.2. Подпрограмма "Совершенствование социальной поддержки семьи и детей в Новгородской области" государственной программы Новгородской области "Социальная поддержка граждан в Новгородской области на 2014-2018 годы"</t>
  </si>
  <si>
    <t>4. Государственная программа Новгородской области "Устойчивое развитие сельских территорий в Новгородской области на 2014-2020 годы"</t>
  </si>
  <si>
    <t>5. Государственная программа Новгородской области "Развитие жилищного строительства на территории Новгородской области на 2014-2020 годы"</t>
  </si>
  <si>
    <t>5.1. Подпрограмма "Обеспечение жильем молодых семей" государственной программы Новгородской области "Развитие жилищного строительства на территории Новгородской области на 2014-2020 годы"</t>
  </si>
  <si>
    <t>6. Государственная программа Новгородской области "Совершенствование и содержание дорожного хозяйства Новгородской области (за исключением автомобильных дорог федерального значения) на 2014-2017 годы"</t>
  </si>
  <si>
    <t>7. Государственная программа Новгородской области "Обеспечение эпизоотического благополучия и безопасности продуктов животноводства в ветеринарно-санитарном отношении на территории Новгородской области на 2014-2018 годы"</t>
  </si>
  <si>
    <t>7.1. Подпрограмма "Повышение эффективности работы государственной ветеринарной службы Новгородской области" государственной программы Новгородской области "Обеспечение эпизоотического благополучия и безопасности продуктов животноводства в ветеринарно-санитарном отношении на территории Новгородской области на 2014-2018 годы"</t>
  </si>
  <si>
    <t>8. Государственная программа Новгородской области "Управление государственными финансами Новгородской области на 2014-2020 годы"</t>
  </si>
  <si>
    <t>8.1. Подпрограмма "Финансовая поддержка муниципальных образований Новгородской области" государственной программы Новгородской области "Управление государственными финансами Новгородской области на 2014-2020 годы"</t>
  </si>
  <si>
    <t>8.2. Подпрограмма "Повышение эффективности бюджетных расходов Новгородской области на 2014-2017 годы" государственной программы Новгородской области "Управление государственными финансами Новгородской области на 2014-2020 годы"</t>
  </si>
  <si>
    <t>9. Государственная программа Новгородской области "Обеспечение экономического развития Новгородской области на 2014-2018 годы"</t>
  </si>
  <si>
    <t>9.1. Подпрограмма "Развитие малого и среднего предпринимательства" государственной программы Новгородской области "Обеспечение экономического развития Новгородской области на 2014-2018 годы"</t>
  </si>
  <si>
    <t>10. Государственная программа Новгородской области "Развитие инновационных и информационных технологий в Новгородской области на 2014-2020 годы"</t>
  </si>
  <si>
    <t>10.1. Подпрограмма "Формирование электронного правительства в Новгородской области" государственной программы Новгородской области "Развитие инновационных и информационных технологий в Новгородской области на 2014-2020 годы"</t>
  </si>
  <si>
    <t>11. Государственная программа Новгородской области «Государственная поддержка развития местного самоуправления в Новгородской области и социально ориентированных некоммерческих организаций Новгородской области на 2016-2017 годы»</t>
  </si>
  <si>
    <t>11.1. Подпрограмма "Государственная поддержка развития местного самоуправления в Новгородской области» государственной программы Новгородской области «Государственная поддержка развития местного самоуправления в Новгородской области и социально ориентированных некоммерческих организаций Новгородской области на 2016-2017 годы"</t>
  </si>
  <si>
    <t>Отчет о ходе реализации государственных программ Новгородской области в Окуловском районе за 2016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</si>
</sst>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6"/>
      <color indexed="8"/>
      <name val="Cambria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9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2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22" borderId="0" applyNumberFormat="0" applyBorder="0" applyAlignment="0" applyProtection="0"/>
    <xf numFmtId="0" fontId="17" fillId="9" borderId="0" applyNumberFormat="0" applyBorder="0" applyAlignment="0" applyProtection="0"/>
    <xf numFmtId="4" fontId="18" fillId="23" borderId="6">
      <alignment horizontal="right" vertical="top" shrinkToFit="1"/>
    </xf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9" fillId="30" borderId="7" applyNumberFormat="0" applyAlignment="0" applyProtection="0"/>
    <xf numFmtId="0" fontId="20" fillId="31" borderId="8" applyNumberFormat="0" applyAlignment="0" applyProtection="0"/>
    <xf numFmtId="0" fontId="21" fillId="31" borderId="7" applyNumberFormat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32" borderId="13" applyNumberFormat="0" applyAlignment="0" applyProtection="0"/>
    <xf numFmtId="0" fontId="27" fillId="0" borderId="0" applyNumberFormat="0" applyFill="0" applyBorder="0" applyAlignment="0" applyProtection="0"/>
    <xf numFmtId="0" fontId="28" fillId="33" borderId="0" applyNumberFormat="0" applyBorder="0" applyAlignment="0" applyProtection="0"/>
    <xf numFmtId="0" fontId="29" fillId="34" borderId="0" applyNumberFormat="0" applyBorder="0" applyAlignment="0" applyProtection="0"/>
    <xf numFmtId="0" fontId="30" fillId="0" borderId="0" applyNumberFormat="0" applyFill="0" applyBorder="0" applyAlignment="0" applyProtection="0"/>
    <xf numFmtId="0" fontId="11" fillId="35" borderId="14" applyNumberFormat="0" applyFont="0" applyAlignment="0" applyProtection="0"/>
    <xf numFmtId="0" fontId="31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3" fillId="36" borderId="0" applyNumberFormat="0" applyBorder="0" applyAlignment="0" applyProtection="0"/>
  </cellStyleXfs>
  <cellXfs count="78">
    <xf numFmtId="0" fontId="1" fillId="2" borderId="0" xfId="0" applyFont="1" applyFill="1"/>
    <xf numFmtId="0" fontId="0" fillId="2" borderId="0" xfId="0"/>
    <xf numFmtId="0" fontId="4" fillId="2" borderId="1" xfId="0" applyFont="1" applyBorder="1" applyAlignment="1">
      <alignment vertical="top" wrapText="1"/>
    </xf>
    <xf numFmtId="0" fontId="5" fillId="2" borderId="1" xfId="0" applyFont="1" applyBorder="1" applyAlignment="1">
      <alignment vertical="top" wrapText="1"/>
    </xf>
    <xf numFmtId="0" fontId="5" fillId="10" borderId="1" xfId="0" applyFont="1" applyFill="1" applyBorder="1" applyAlignment="1">
      <alignment vertical="top" wrapText="1"/>
    </xf>
    <xf numFmtId="0" fontId="0" fillId="2" borderId="0" xfId="0" applyFont="1"/>
    <xf numFmtId="0" fontId="6" fillId="11" borderId="1" xfId="0" applyFont="1" applyFill="1" applyBorder="1" applyAlignment="1">
      <alignment vertical="top" wrapText="1"/>
    </xf>
    <xf numFmtId="0" fontId="7" fillId="11" borderId="0" xfId="0" applyFont="1" applyFill="1"/>
    <xf numFmtId="0" fontId="5" fillId="0" borderId="1" xfId="0" applyFont="1" applyFill="1" applyBorder="1" applyAlignment="1">
      <alignment vertical="top" wrapText="1"/>
    </xf>
    <xf numFmtId="0" fontId="0" fillId="0" borderId="0" xfId="0" applyFill="1"/>
    <xf numFmtId="0" fontId="5" fillId="2" borderId="0" xfId="0" applyFont="1"/>
    <xf numFmtId="0" fontId="0" fillId="2" borderId="0" xfId="0" applyAlignment="1">
      <alignment wrapText="1"/>
    </xf>
    <xf numFmtId="4" fontId="0" fillId="2" borderId="0" xfId="0" applyNumberFormat="1"/>
    <xf numFmtId="0" fontId="4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/>
    </xf>
    <xf numFmtId="0" fontId="9" fillId="0" borderId="0" xfId="0" applyFont="1" applyFill="1"/>
    <xf numFmtId="4" fontId="5" fillId="2" borderId="0" xfId="0" applyNumberFormat="1" applyFont="1"/>
    <xf numFmtId="0" fontId="7" fillId="0" borderId="0" xfId="0" applyFont="1" applyFill="1"/>
    <xf numFmtId="4" fontId="4" fillId="2" borderId="1" xfId="0" applyNumberFormat="1" applyFont="1" applyBorder="1" applyAlignment="1">
      <alignment horizontal="center"/>
    </xf>
    <xf numFmtId="4" fontId="5" fillId="2" borderId="1" xfId="0" applyNumberFormat="1" applyFont="1" applyBorder="1" applyAlignment="1">
      <alignment horizontal="center"/>
    </xf>
    <xf numFmtId="0" fontId="15" fillId="2" borderId="0" xfId="0" applyFont="1"/>
    <xf numFmtId="0" fontId="15" fillId="0" borderId="0" xfId="0" applyFont="1" applyFill="1"/>
    <xf numFmtId="0" fontId="15" fillId="10" borderId="0" xfId="0" applyFont="1" applyFill="1"/>
    <xf numFmtId="4" fontId="12" fillId="2" borderId="1" xfId="0" applyNumberFormat="1" applyFont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shrinkToFit="1"/>
    </xf>
    <xf numFmtId="4" fontId="5" fillId="12" borderId="1" xfId="0" applyNumberFormat="1" applyFont="1" applyFill="1" applyBorder="1" applyAlignment="1">
      <alignment horizontal="center"/>
    </xf>
    <xf numFmtId="4" fontId="13" fillId="12" borderId="1" xfId="0" applyNumberFormat="1" applyFont="1" applyFill="1" applyBorder="1" applyAlignment="1">
      <alignment horizontal="center" shrinkToFit="1"/>
    </xf>
    <xf numFmtId="4" fontId="6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 shrinkToFit="1"/>
    </xf>
    <xf numFmtId="4" fontId="15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shrinkToFit="1"/>
    </xf>
    <xf numFmtId="4" fontId="13" fillId="0" borderId="1" xfId="0" applyNumberFormat="1" applyFont="1" applyFill="1" applyBorder="1" applyAlignment="1">
      <alignment horizontal="center" shrinkToFit="1"/>
    </xf>
    <xf numFmtId="4" fontId="4" fillId="12" borderId="1" xfId="0" applyNumberFormat="1" applyFont="1" applyFill="1" applyBorder="1" applyAlignment="1">
      <alignment horizontal="center"/>
    </xf>
    <xf numFmtId="4" fontId="2" fillId="12" borderId="1" xfId="0" applyNumberFormat="1" applyFont="1" applyFill="1" applyBorder="1" applyAlignment="1">
      <alignment horizontal="center" shrinkToFit="1"/>
    </xf>
    <xf numFmtId="4" fontId="6" fillId="12" borderId="1" xfId="0" applyNumberFormat="1" applyFont="1" applyFill="1" applyBorder="1" applyAlignment="1">
      <alignment horizontal="center"/>
    </xf>
    <xf numFmtId="4" fontId="1" fillId="12" borderId="1" xfId="0" applyNumberFormat="1" applyFont="1" applyFill="1" applyBorder="1" applyAlignment="1">
      <alignment horizontal="center" shrinkToFit="1"/>
    </xf>
    <xf numFmtId="4" fontId="3" fillId="12" borderId="1" xfId="0" applyNumberFormat="1" applyFont="1" applyFill="1" applyBorder="1" applyAlignment="1">
      <alignment horizontal="center" shrinkToFit="1"/>
    </xf>
    <xf numFmtId="0" fontId="4" fillId="0" borderId="5" xfId="0" applyFont="1" applyFill="1" applyBorder="1" applyAlignment="1">
      <alignment vertical="top" wrapText="1"/>
    </xf>
    <xf numFmtId="4" fontId="4" fillId="2" borderId="5" xfId="0" applyNumberFormat="1" applyFont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top" shrinkToFit="1"/>
    </xf>
    <xf numFmtId="4" fontId="5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 shrinkToFit="1"/>
    </xf>
    <xf numFmtId="4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right" wrapText="1"/>
    </xf>
    <xf numFmtId="4" fontId="0" fillId="0" borderId="0" xfId="0" applyNumberFormat="1" applyFill="1" applyBorder="1" applyAlignment="1">
      <alignment horizontal="right" wrapText="1"/>
    </xf>
    <xf numFmtId="4" fontId="0" fillId="0" borderId="0" xfId="0" applyNumberFormat="1" applyFill="1" applyBorder="1" applyAlignment="1">
      <alignment horizontal="right"/>
    </xf>
    <xf numFmtId="0" fontId="0" fillId="0" borderId="0" xfId="0" applyFill="1" applyBorder="1"/>
    <xf numFmtId="4" fontId="3" fillId="0" borderId="5" xfId="0" applyNumberFormat="1" applyFont="1" applyFill="1" applyBorder="1" applyAlignment="1">
      <alignment horizontal="center" shrinkToFit="1"/>
    </xf>
    <xf numFmtId="4" fontId="2" fillId="0" borderId="5" xfId="0" applyNumberFormat="1" applyFont="1" applyFill="1" applyBorder="1" applyAlignment="1">
      <alignment horizontal="center" shrinkToFit="1"/>
    </xf>
    <xf numFmtId="0" fontId="14" fillId="2" borderId="0" xfId="0" applyFont="1" applyAlignment="1">
      <alignment horizontal="center" wrapText="1"/>
    </xf>
    <xf numFmtId="0" fontId="4" fillId="2" borderId="0" xfId="0" applyFont="1" applyAlignment="1">
      <alignment horizontal="center" wrapText="1"/>
    </xf>
    <xf numFmtId="0" fontId="5" fillId="2" borderId="0" xfId="0" applyFont="1" applyAlignment="1">
      <alignment horizontal="right" wrapText="1"/>
    </xf>
    <xf numFmtId="0" fontId="4" fillId="2" borderId="0" xfId="0" applyFont="1" applyAlignment="1">
      <alignment horizontal="right" wrapText="1"/>
    </xf>
    <xf numFmtId="0" fontId="5" fillId="37" borderId="1" xfId="0" applyFont="1" applyFill="1" applyBorder="1" applyAlignment="1">
      <alignment vertical="top" wrapText="1"/>
    </xf>
    <xf numFmtId="4" fontId="5" fillId="37" borderId="1" xfId="0" applyNumberFormat="1" applyFont="1" applyFill="1" applyBorder="1" applyAlignment="1">
      <alignment horizontal="center"/>
    </xf>
    <xf numFmtId="0" fontId="15" fillId="37" borderId="0" xfId="0" applyFont="1" applyFill="1"/>
    <xf numFmtId="0" fontId="12" fillId="37" borderId="1" xfId="0" applyFont="1" applyFill="1" applyBorder="1" applyAlignment="1">
      <alignment vertical="top" wrapText="1"/>
    </xf>
    <xf numFmtId="4" fontId="12" fillId="37" borderId="1" xfId="0" applyNumberFormat="1" applyFont="1" applyFill="1" applyBorder="1" applyAlignment="1">
      <alignment horizontal="center"/>
    </xf>
    <xf numFmtId="4" fontId="15" fillId="37" borderId="1" xfId="0" applyNumberFormat="1" applyFont="1" applyFill="1" applyBorder="1" applyAlignment="1">
      <alignment horizontal="center"/>
    </xf>
    <xf numFmtId="0" fontId="4" fillId="38" borderId="1" xfId="0" applyFont="1" applyFill="1" applyBorder="1" applyAlignment="1">
      <alignment vertical="top" wrapText="1"/>
    </xf>
    <xf numFmtId="4" fontId="4" fillId="38" borderId="1" xfId="0" applyNumberFormat="1" applyFont="1" applyFill="1" applyBorder="1" applyAlignment="1">
      <alignment horizontal="center"/>
    </xf>
    <xf numFmtId="0" fontId="0" fillId="38" borderId="1" xfId="0" applyFill="1" applyBorder="1"/>
    <xf numFmtId="0" fontId="4" fillId="2" borderId="1" xfId="0" applyFont="1" applyBorder="1" applyAlignment="1"/>
    <xf numFmtId="0" fontId="34" fillId="2" borderId="1" xfId="0" applyFont="1" applyBorder="1" applyAlignment="1">
      <alignment horizontal="center" vertical="top" wrapText="1"/>
    </xf>
    <xf numFmtId="0" fontId="34" fillId="2" borderId="2" xfId="0" applyFont="1" applyBorder="1" applyAlignment="1">
      <alignment horizontal="center" vertical="center"/>
    </xf>
    <xf numFmtId="0" fontId="34" fillId="2" borderId="3" xfId="0" applyFont="1" applyBorder="1" applyAlignment="1">
      <alignment horizontal="center" vertical="center"/>
    </xf>
    <xf numFmtId="0" fontId="34" fillId="2" borderId="4" xfId="0" applyFont="1" applyBorder="1" applyAlignment="1">
      <alignment horizontal="center" vertical="center"/>
    </xf>
    <xf numFmtId="0" fontId="4" fillId="2" borderId="1" xfId="0" applyFont="1" applyBorder="1" applyAlignment="1">
      <alignment horizontal="center" wrapText="1"/>
    </xf>
    <xf numFmtId="0" fontId="34" fillId="2" borderId="1" xfId="0" applyFont="1" applyBorder="1" applyAlignment="1">
      <alignment horizontal="center" vertical="top" wrapText="1"/>
    </xf>
    <xf numFmtId="0" fontId="34" fillId="0" borderId="1" xfId="0" applyFont="1" applyFill="1" applyBorder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41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5"/>
  <sheetViews>
    <sheetView tabSelected="1" view="pageBreakPreview" topLeftCell="A7" zoomScaleNormal="100" zoomScaleSheetLayoutView="100" workbookViewId="0">
      <selection activeCell="I39" sqref="I39:I58"/>
    </sheetView>
  </sheetViews>
  <sheetFormatPr defaultRowHeight="12.75" x14ac:dyDescent="0.2"/>
  <cols>
    <col min="1" max="1" width="44.28515625" style="1" customWidth="1"/>
    <col min="2" max="2" width="13.85546875" style="1" customWidth="1"/>
    <col min="3" max="3" width="14.140625" style="1" customWidth="1"/>
    <col min="4" max="6" width="12.7109375" style="1" customWidth="1"/>
    <col min="7" max="8" width="13.85546875" style="1" customWidth="1"/>
    <col min="9" max="9" width="13.85546875" style="1" bestFit="1" customWidth="1"/>
    <col min="10" max="10" width="12.85546875" style="1" customWidth="1"/>
    <col min="11" max="12" width="12" style="1" customWidth="1"/>
    <col min="13" max="13" width="7.42578125" style="1" customWidth="1"/>
    <col min="14" max="14" width="8.28515625" style="1" customWidth="1"/>
    <col min="15" max="15" width="7.7109375" style="1" customWidth="1"/>
    <col min="16" max="16384" width="9.140625" style="1"/>
  </cols>
  <sheetData>
    <row r="1" spans="1:15" hidden="1" x14ac:dyDescent="0.2">
      <c r="A1" s="60"/>
      <c r="B1" s="60"/>
      <c r="C1" s="60"/>
      <c r="D1" s="60"/>
      <c r="E1" s="60"/>
      <c r="F1" s="60"/>
      <c r="G1" s="60"/>
      <c r="H1" s="60"/>
      <c r="I1" s="60"/>
    </row>
    <row r="2" spans="1:15" hidden="1" x14ac:dyDescent="0.2">
      <c r="A2" s="59"/>
      <c r="B2" s="59"/>
      <c r="C2" s="59"/>
      <c r="D2" s="59"/>
      <c r="E2" s="59"/>
      <c r="F2" s="59"/>
      <c r="G2" s="59"/>
      <c r="H2" s="59"/>
      <c r="I2" s="59"/>
    </row>
    <row r="3" spans="1:15" hidden="1" x14ac:dyDescent="0.2">
      <c r="A3" s="59"/>
      <c r="B3" s="59"/>
      <c r="C3" s="59"/>
      <c r="D3" s="59"/>
      <c r="E3" s="59"/>
      <c r="F3" s="59"/>
      <c r="G3" s="59"/>
      <c r="H3" s="59"/>
      <c r="I3" s="59"/>
    </row>
    <row r="4" spans="1:15" hidden="1" x14ac:dyDescent="0.2">
      <c r="A4" s="59"/>
      <c r="B4" s="59"/>
      <c r="C4" s="59"/>
      <c r="D4" s="59"/>
      <c r="E4" s="59"/>
      <c r="F4" s="59"/>
      <c r="G4" s="59"/>
      <c r="H4" s="59"/>
      <c r="I4" s="59"/>
    </row>
    <row r="5" spans="1:15" hidden="1" x14ac:dyDescent="0.2">
      <c r="A5" s="59"/>
      <c r="B5" s="59"/>
      <c r="C5" s="59"/>
      <c r="D5" s="59"/>
      <c r="E5" s="59"/>
      <c r="F5" s="59"/>
      <c r="G5" s="59"/>
      <c r="H5" s="59"/>
      <c r="I5" s="59"/>
    </row>
    <row r="6" spans="1:15" hidden="1" x14ac:dyDescent="0.2">
      <c r="A6" s="59"/>
      <c r="B6" s="59"/>
      <c r="C6" s="59"/>
      <c r="D6" s="59"/>
      <c r="E6" s="59"/>
      <c r="F6" s="59"/>
      <c r="G6" s="59"/>
      <c r="H6" s="59"/>
      <c r="I6" s="59"/>
    </row>
    <row r="7" spans="1:15" ht="15.75" x14ac:dyDescent="0.25">
      <c r="A7" s="57" t="s">
        <v>101</v>
      </c>
      <c r="B7" s="57"/>
      <c r="C7" s="57"/>
      <c r="D7" s="57"/>
      <c r="E7" s="57"/>
      <c r="F7" s="57"/>
      <c r="G7" s="57"/>
      <c r="H7" s="57"/>
      <c r="I7" s="57"/>
    </row>
    <row r="8" spans="1:15" ht="15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O8" s="1" t="s">
        <v>68</v>
      </c>
    </row>
    <row r="9" spans="1:15" x14ac:dyDescent="0.2">
      <c r="A9" s="70"/>
      <c r="B9" s="71" t="s">
        <v>69</v>
      </c>
      <c r="C9" s="71"/>
      <c r="D9" s="71" t="s">
        <v>72</v>
      </c>
      <c r="E9" s="71"/>
      <c r="F9" s="71"/>
      <c r="G9" s="71" t="s">
        <v>73</v>
      </c>
      <c r="H9" s="71"/>
      <c r="I9" s="71"/>
      <c r="J9" s="71" t="s">
        <v>74</v>
      </c>
      <c r="K9" s="71"/>
      <c r="L9" s="71"/>
      <c r="M9" s="72" t="s">
        <v>75</v>
      </c>
      <c r="N9" s="73"/>
      <c r="O9" s="74"/>
    </row>
    <row r="10" spans="1:15" ht="36" x14ac:dyDescent="0.2">
      <c r="A10" s="75" t="s">
        <v>0</v>
      </c>
      <c r="B10" s="76" t="s">
        <v>70</v>
      </c>
      <c r="C10" s="76" t="s">
        <v>71</v>
      </c>
      <c r="D10" s="76" t="s">
        <v>76</v>
      </c>
      <c r="E10" s="76" t="s">
        <v>70</v>
      </c>
      <c r="F10" s="76" t="s">
        <v>71</v>
      </c>
      <c r="G10" s="76" t="s">
        <v>76</v>
      </c>
      <c r="H10" s="76" t="s">
        <v>70</v>
      </c>
      <c r="I10" s="76" t="s">
        <v>71</v>
      </c>
      <c r="J10" s="76" t="s">
        <v>76</v>
      </c>
      <c r="K10" s="76" t="s">
        <v>70</v>
      </c>
      <c r="L10" s="76" t="s">
        <v>71</v>
      </c>
      <c r="M10" s="76" t="s">
        <v>76</v>
      </c>
      <c r="N10" s="77" t="s">
        <v>70</v>
      </c>
      <c r="O10" s="77" t="s">
        <v>71</v>
      </c>
    </row>
    <row r="11" spans="1:15" s="63" customFormat="1" ht="40.5" customHeight="1" x14ac:dyDescent="0.2">
      <c r="A11" s="61" t="s">
        <v>77</v>
      </c>
      <c r="B11" s="62">
        <f>E11+H11+K11+N11</f>
        <v>190981424.53</v>
      </c>
      <c r="C11" s="62">
        <f>F11+I11+L11+O11</f>
        <v>190981424.53</v>
      </c>
      <c r="D11" s="62">
        <f>D12+D19+D22</f>
        <v>2618400</v>
      </c>
      <c r="E11" s="62">
        <f t="shared" ref="E11:L11" si="0">E12+E19+E22</f>
        <v>2618400</v>
      </c>
      <c r="F11" s="62">
        <f t="shared" si="0"/>
        <v>2618400</v>
      </c>
      <c r="G11" s="62">
        <f t="shared" si="0"/>
        <v>187938068</v>
      </c>
      <c r="H11" s="62">
        <f t="shared" si="0"/>
        <v>187938024.53</v>
      </c>
      <c r="I11" s="62">
        <f t="shared" si="0"/>
        <v>187938024.53</v>
      </c>
      <c r="J11" s="62">
        <f t="shared" si="0"/>
        <v>425000</v>
      </c>
      <c r="K11" s="62">
        <f t="shared" si="0"/>
        <v>425000</v>
      </c>
      <c r="L11" s="62">
        <f t="shared" si="0"/>
        <v>425000</v>
      </c>
      <c r="M11" s="62">
        <v>0</v>
      </c>
      <c r="N11" s="62">
        <v>0</v>
      </c>
      <c r="O11" s="62">
        <v>0</v>
      </c>
    </row>
    <row r="12" spans="1:15" s="21" customFormat="1" ht="76.5" x14ac:dyDescent="0.2">
      <c r="A12" s="3" t="s">
        <v>78</v>
      </c>
      <c r="B12" s="20">
        <f>E12+H12+K12+N12</f>
        <v>1951900</v>
      </c>
      <c r="C12" s="20">
        <f t="shared" ref="C12:C75" si="1">F12+I12+L12+O12</f>
        <v>1951900</v>
      </c>
      <c r="D12" s="25">
        <f>D13</f>
        <v>483600</v>
      </c>
      <c r="E12" s="25">
        <v>483600</v>
      </c>
      <c r="F12" s="25">
        <v>483600</v>
      </c>
      <c r="G12" s="25">
        <f t="shared" ref="E12:L12" si="2">G13</f>
        <v>1400700</v>
      </c>
      <c r="H12" s="25">
        <v>1400700</v>
      </c>
      <c r="I12" s="25">
        <v>1400700</v>
      </c>
      <c r="J12" s="25">
        <f t="shared" si="2"/>
        <v>67600</v>
      </c>
      <c r="K12" s="25">
        <v>67600</v>
      </c>
      <c r="L12" s="25">
        <v>67600</v>
      </c>
      <c r="M12" s="25">
        <v>0</v>
      </c>
      <c r="N12" s="25">
        <v>0</v>
      </c>
      <c r="O12" s="25">
        <v>0</v>
      </c>
    </row>
    <row r="13" spans="1:15" s="21" customFormat="1" ht="25.5" hidden="1" x14ac:dyDescent="0.2">
      <c r="A13" s="3" t="s">
        <v>34</v>
      </c>
      <c r="B13" s="20">
        <f t="shared" ref="B13:B76" si="3">E13+H13+K13+N13</f>
        <v>532100</v>
      </c>
      <c r="C13" s="20">
        <f t="shared" si="1"/>
        <v>532100</v>
      </c>
      <c r="D13" s="25">
        <f>D14+D15+D17</f>
        <v>483600</v>
      </c>
      <c r="E13" s="25">
        <f t="shared" ref="E13:L13" si="4">E14+E15+E17</f>
        <v>0</v>
      </c>
      <c r="F13" s="25">
        <f t="shared" si="4"/>
        <v>0</v>
      </c>
      <c r="G13" s="25">
        <f t="shared" si="4"/>
        <v>1400700</v>
      </c>
      <c r="H13" s="25">
        <f t="shared" si="4"/>
        <v>532100</v>
      </c>
      <c r="I13" s="25">
        <f t="shared" si="4"/>
        <v>532100</v>
      </c>
      <c r="J13" s="25">
        <f t="shared" si="4"/>
        <v>67600</v>
      </c>
      <c r="K13" s="25">
        <f t="shared" si="4"/>
        <v>0</v>
      </c>
      <c r="L13" s="25">
        <f t="shared" si="4"/>
        <v>0</v>
      </c>
      <c r="M13" s="25">
        <v>0</v>
      </c>
      <c r="N13" s="25">
        <v>0</v>
      </c>
      <c r="O13" s="25">
        <v>0</v>
      </c>
    </row>
    <row r="14" spans="1:15" s="22" customFormat="1" ht="41.25" hidden="1" customHeight="1" x14ac:dyDescent="0.2">
      <c r="A14" s="8" t="s">
        <v>31</v>
      </c>
      <c r="B14" s="20">
        <f t="shared" si="3"/>
        <v>0</v>
      </c>
      <c r="C14" s="20">
        <f t="shared" si="1"/>
        <v>0</v>
      </c>
      <c r="D14" s="26">
        <v>483600</v>
      </c>
      <c r="E14" s="26">
        <v>0</v>
      </c>
      <c r="F14" s="26">
        <v>0</v>
      </c>
      <c r="G14" s="26">
        <v>124500</v>
      </c>
      <c r="H14" s="26">
        <v>0</v>
      </c>
      <c r="I14" s="26">
        <v>0</v>
      </c>
      <c r="J14" s="26">
        <v>67600</v>
      </c>
      <c r="K14" s="26">
        <v>0</v>
      </c>
      <c r="L14" s="26">
        <v>0</v>
      </c>
      <c r="M14" s="25">
        <v>0</v>
      </c>
      <c r="N14" s="25">
        <v>0</v>
      </c>
      <c r="O14" s="25">
        <v>0</v>
      </c>
    </row>
    <row r="15" spans="1:15" s="22" customFormat="1" ht="63.75" hidden="1" x14ac:dyDescent="0.2">
      <c r="A15" s="8" t="s">
        <v>1</v>
      </c>
      <c r="B15" s="20">
        <f t="shared" si="3"/>
        <v>437500</v>
      </c>
      <c r="C15" s="20">
        <f t="shared" si="1"/>
        <v>437500</v>
      </c>
      <c r="D15" s="25"/>
      <c r="E15" s="25"/>
      <c r="F15" s="25"/>
      <c r="G15" s="26">
        <v>1039500</v>
      </c>
      <c r="H15" s="26">
        <v>437500</v>
      </c>
      <c r="I15" s="26">
        <v>437500</v>
      </c>
      <c r="J15" s="25"/>
      <c r="K15" s="25"/>
      <c r="L15" s="25"/>
      <c r="M15" s="25">
        <v>0</v>
      </c>
      <c r="N15" s="25">
        <v>0</v>
      </c>
      <c r="O15" s="25">
        <v>0</v>
      </c>
    </row>
    <row r="16" spans="1:15" s="21" customFormat="1" hidden="1" x14ac:dyDescent="0.2">
      <c r="A16" s="3"/>
      <c r="B16" s="20">
        <f t="shared" si="3"/>
        <v>0</v>
      </c>
      <c r="C16" s="20">
        <f t="shared" si="1"/>
        <v>0</v>
      </c>
      <c r="D16" s="25"/>
      <c r="E16" s="25"/>
      <c r="F16" s="25"/>
      <c r="G16" s="26"/>
      <c r="H16" s="26"/>
      <c r="I16" s="26"/>
      <c r="J16" s="25"/>
      <c r="K16" s="25"/>
      <c r="L16" s="25"/>
      <c r="M16" s="25">
        <v>0</v>
      </c>
      <c r="N16" s="25">
        <v>0</v>
      </c>
      <c r="O16" s="25">
        <v>0</v>
      </c>
    </row>
    <row r="17" spans="1:15" s="22" customFormat="1" ht="76.5" hidden="1" x14ac:dyDescent="0.2">
      <c r="A17" s="8" t="s">
        <v>2</v>
      </c>
      <c r="B17" s="20">
        <f t="shared" si="3"/>
        <v>94600</v>
      </c>
      <c r="C17" s="20">
        <f t="shared" si="1"/>
        <v>94600</v>
      </c>
      <c r="D17" s="25"/>
      <c r="E17" s="25"/>
      <c r="F17" s="25"/>
      <c r="G17" s="26">
        <v>236700</v>
      </c>
      <c r="H17" s="26">
        <v>94600</v>
      </c>
      <c r="I17" s="26">
        <v>94600</v>
      </c>
      <c r="J17" s="25"/>
      <c r="K17" s="25"/>
      <c r="L17" s="25"/>
      <c r="M17" s="25">
        <v>0</v>
      </c>
      <c r="N17" s="25">
        <v>0</v>
      </c>
      <c r="O17" s="25">
        <v>0</v>
      </c>
    </row>
    <row r="18" spans="1:15" s="22" customFormat="1" ht="0.75" hidden="1" customHeight="1" x14ac:dyDescent="0.2">
      <c r="A18" s="8"/>
      <c r="B18" s="20">
        <f t="shared" si="3"/>
        <v>0</v>
      </c>
      <c r="C18" s="20">
        <f t="shared" si="1"/>
        <v>0</v>
      </c>
      <c r="D18" s="25"/>
      <c r="E18" s="25"/>
      <c r="F18" s="25"/>
      <c r="G18" s="26"/>
      <c r="H18" s="26"/>
      <c r="I18" s="26"/>
      <c r="J18" s="27"/>
      <c r="K18" s="27"/>
      <c r="L18" s="27"/>
      <c r="M18" s="25">
        <v>0</v>
      </c>
      <c r="N18" s="25">
        <v>0</v>
      </c>
      <c r="O18" s="25">
        <v>0</v>
      </c>
    </row>
    <row r="19" spans="1:15" s="22" customFormat="1" ht="102" x14ac:dyDescent="0.2">
      <c r="A19" s="8" t="s">
        <v>79</v>
      </c>
      <c r="B19" s="20">
        <f t="shared" si="3"/>
        <v>11106666.699999999</v>
      </c>
      <c r="C19" s="20">
        <f t="shared" si="1"/>
        <v>11106666.699999999</v>
      </c>
      <c r="D19" s="25">
        <f>D20</f>
        <v>2134800</v>
      </c>
      <c r="E19" s="25">
        <f t="shared" ref="E19:L19" si="5">E20</f>
        <v>2134800</v>
      </c>
      <c r="F19" s="25">
        <f t="shared" si="5"/>
        <v>2134800</v>
      </c>
      <c r="G19" s="25">
        <v>8971868</v>
      </c>
      <c r="H19" s="25">
        <v>8971866.6999999993</v>
      </c>
      <c r="I19" s="25">
        <v>8971866.6999999993</v>
      </c>
      <c r="J19" s="25">
        <f t="shared" si="5"/>
        <v>0</v>
      </c>
      <c r="K19" s="25">
        <f t="shared" si="5"/>
        <v>0</v>
      </c>
      <c r="L19" s="25">
        <f t="shared" si="5"/>
        <v>0</v>
      </c>
      <c r="M19" s="25">
        <v>0</v>
      </c>
      <c r="N19" s="25">
        <v>0</v>
      </c>
      <c r="O19" s="25">
        <v>0</v>
      </c>
    </row>
    <row r="20" spans="1:15" s="22" customFormat="1" ht="40.5" hidden="1" customHeight="1" x14ac:dyDescent="0.2">
      <c r="A20" s="8" t="s">
        <v>35</v>
      </c>
      <c r="B20" s="20">
        <f t="shared" si="3"/>
        <v>2221333.34</v>
      </c>
      <c r="C20" s="20">
        <f t="shared" si="1"/>
        <v>2221333.34</v>
      </c>
      <c r="D20" s="25">
        <f>D21</f>
        <v>2134800</v>
      </c>
      <c r="E20" s="25">
        <f t="shared" ref="E20:L20" si="6">E21</f>
        <v>2134800</v>
      </c>
      <c r="F20" s="25">
        <f t="shared" si="6"/>
        <v>2134800</v>
      </c>
      <c r="G20" s="25">
        <f t="shared" si="6"/>
        <v>9158400</v>
      </c>
      <c r="H20" s="25">
        <f t="shared" si="6"/>
        <v>86533.34</v>
      </c>
      <c r="I20" s="25">
        <f t="shared" si="6"/>
        <v>86533.34</v>
      </c>
      <c r="J20" s="25">
        <f t="shared" si="6"/>
        <v>0</v>
      </c>
      <c r="K20" s="25">
        <f t="shared" si="6"/>
        <v>0</v>
      </c>
      <c r="L20" s="25">
        <f t="shared" si="6"/>
        <v>0</v>
      </c>
      <c r="M20" s="25">
        <v>0</v>
      </c>
      <c r="N20" s="25">
        <v>0</v>
      </c>
      <c r="O20" s="25">
        <v>0</v>
      </c>
    </row>
    <row r="21" spans="1:15" s="22" customFormat="1" ht="51" hidden="1" x14ac:dyDescent="0.2">
      <c r="A21" s="8" t="s">
        <v>36</v>
      </c>
      <c r="B21" s="20">
        <f t="shared" si="3"/>
        <v>2221333.34</v>
      </c>
      <c r="C21" s="20">
        <f t="shared" si="1"/>
        <v>2221333.34</v>
      </c>
      <c r="D21" s="26">
        <v>2134800</v>
      </c>
      <c r="E21" s="26">
        <v>2134800</v>
      </c>
      <c r="F21" s="26">
        <v>2134800</v>
      </c>
      <c r="G21" s="26">
        <v>9158400</v>
      </c>
      <c r="H21" s="26">
        <v>86533.34</v>
      </c>
      <c r="I21" s="26">
        <v>86533.34</v>
      </c>
      <c r="J21" s="25"/>
      <c r="K21" s="25"/>
      <c r="L21" s="25"/>
      <c r="M21" s="25">
        <v>0</v>
      </c>
      <c r="N21" s="25">
        <v>0</v>
      </c>
      <c r="O21" s="25">
        <v>0</v>
      </c>
    </row>
    <row r="22" spans="1:15" s="21" customFormat="1" ht="102" x14ac:dyDescent="0.2">
      <c r="A22" s="3" t="s">
        <v>80</v>
      </c>
      <c r="B22" s="20">
        <f t="shared" si="3"/>
        <v>177922857.83000001</v>
      </c>
      <c r="C22" s="20">
        <f t="shared" si="1"/>
        <v>177922857.83000001</v>
      </c>
      <c r="D22" s="25">
        <f>D23</f>
        <v>0</v>
      </c>
      <c r="E22" s="25">
        <f t="shared" ref="E22:L22" si="7">E23</f>
        <v>0</v>
      </c>
      <c r="F22" s="25">
        <f t="shared" si="7"/>
        <v>0</v>
      </c>
      <c r="G22" s="25">
        <v>177565500</v>
      </c>
      <c r="H22" s="25">
        <v>177565457.83000001</v>
      </c>
      <c r="I22" s="25">
        <v>177565457.83000001</v>
      </c>
      <c r="J22" s="25">
        <f t="shared" si="7"/>
        <v>357400</v>
      </c>
      <c r="K22" s="25">
        <v>357400</v>
      </c>
      <c r="L22" s="25">
        <v>357400</v>
      </c>
      <c r="M22" s="25">
        <v>0</v>
      </c>
      <c r="N22" s="25">
        <v>0</v>
      </c>
      <c r="O22" s="25">
        <v>0</v>
      </c>
    </row>
    <row r="23" spans="1:15" s="21" customFormat="1" ht="38.25" hidden="1" x14ac:dyDescent="0.2">
      <c r="A23" s="3" t="s">
        <v>37</v>
      </c>
      <c r="B23" s="20">
        <f t="shared" si="3"/>
        <v>100643414</v>
      </c>
      <c r="C23" s="20">
        <f t="shared" si="1"/>
        <v>99668810.000000015</v>
      </c>
      <c r="D23" s="25">
        <f>D24+D25+D26+D27+D28+D29+D31+D32</f>
        <v>0</v>
      </c>
      <c r="E23" s="25">
        <f t="shared" ref="E23:L23" si="8">E24+E25+E26+E27+E28+E29+E31+E32</f>
        <v>0</v>
      </c>
      <c r="F23" s="25">
        <f t="shared" si="8"/>
        <v>0</v>
      </c>
      <c r="G23" s="25">
        <f t="shared" si="8"/>
        <v>176614200</v>
      </c>
      <c r="H23" s="25">
        <f t="shared" si="8"/>
        <v>100488329</v>
      </c>
      <c r="I23" s="25">
        <f t="shared" si="8"/>
        <v>99513725.000000015</v>
      </c>
      <c r="J23" s="25">
        <f t="shared" si="8"/>
        <v>357400</v>
      </c>
      <c r="K23" s="25">
        <f t="shared" si="8"/>
        <v>155085</v>
      </c>
      <c r="L23" s="25">
        <f t="shared" si="8"/>
        <v>155085</v>
      </c>
      <c r="M23" s="25">
        <v>0</v>
      </c>
      <c r="N23" s="25">
        <v>0</v>
      </c>
      <c r="O23" s="25">
        <v>0</v>
      </c>
    </row>
    <row r="24" spans="1:15" s="22" customFormat="1" ht="63.75" hidden="1" x14ac:dyDescent="0.2">
      <c r="A24" s="8" t="s">
        <v>3</v>
      </c>
      <c r="B24" s="20">
        <f t="shared" si="3"/>
        <v>2380000</v>
      </c>
      <c r="C24" s="20">
        <f t="shared" si="1"/>
        <v>2339711.09</v>
      </c>
      <c r="D24" s="25"/>
      <c r="E24" s="25"/>
      <c r="F24" s="26"/>
      <c r="G24" s="26">
        <v>4415800</v>
      </c>
      <c r="H24" s="26">
        <v>2380000</v>
      </c>
      <c r="I24" s="26">
        <v>2339711.09</v>
      </c>
      <c r="J24" s="25"/>
      <c r="K24" s="25"/>
      <c r="L24" s="25"/>
      <c r="M24" s="25">
        <v>0</v>
      </c>
      <c r="N24" s="25">
        <v>0</v>
      </c>
      <c r="O24" s="25">
        <v>0</v>
      </c>
    </row>
    <row r="25" spans="1:15" s="22" customFormat="1" ht="292.5" hidden="1" customHeight="1" x14ac:dyDescent="0.2">
      <c r="A25" s="8" t="s">
        <v>38</v>
      </c>
      <c r="B25" s="20">
        <f t="shared" si="3"/>
        <v>77165000</v>
      </c>
      <c r="C25" s="20">
        <f t="shared" si="1"/>
        <v>77149265</v>
      </c>
      <c r="D25" s="25"/>
      <c r="E25" s="25"/>
      <c r="F25" s="25"/>
      <c r="G25" s="26">
        <v>131203900</v>
      </c>
      <c r="H25" s="26">
        <v>77165000</v>
      </c>
      <c r="I25" s="26">
        <v>77149265</v>
      </c>
      <c r="J25" s="25"/>
      <c r="K25" s="25"/>
      <c r="L25" s="25"/>
      <c r="M25" s="25">
        <v>0</v>
      </c>
      <c r="N25" s="25">
        <v>0</v>
      </c>
      <c r="O25" s="25">
        <v>0</v>
      </c>
    </row>
    <row r="26" spans="1:15" s="22" customFormat="1" ht="51" hidden="1" x14ac:dyDescent="0.2">
      <c r="A26" s="8" t="s">
        <v>4</v>
      </c>
      <c r="B26" s="20">
        <f t="shared" si="3"/>
        <v>6161200</v>
      </c>
      <c r="C26" s="20">
        <f t="shared" si="1"/>
        <v>6127753.54</v>
      </c>
      <c r="D26" s="25"/>
      <c r="E26" s="25"/>
      <c r="F26" s="25"/>
      <c r="G26" s="26">
        <v>11414100</v>
      </c>
      <c r="H26" s="26">
        <v>6161200</v>
      </c>
      <c r="I26" s="26">
        <v>6127753.54</v>
      </c>
      <c r="J26" s="25"/>
      <c r="K26" s="25"/>
      <c r="L26" s="25"/>
      <c r="M26" s="25">
        <v>0</v>
      </c>
      <c r="N26" s="25">
        <v>0</v>
      </c>
      <c r="O26" s="25">
        <v>0</v>
      </c>
    </row>
    <row r="27" spans="1:15" s="22" customFormat="1" ht="38.25" hidden="1" x14ac:dyDescent="0.2">
      <c r="A27" s="8" t="s">
        <v>5</v>
      </c>
      <c r="B27" s="20">
        <f t="shared" si="3"/>
        <v>10696900</v>
      </c>
      <c r="C27" s="20">
        <f t="shared" si="1"/>
        <v>10178972.67</v>
      </c>
      <c r="D27" s="25"/>
      <c r="E27" s="25"/>
      <c r="F27" s="25"/>
      <c r="G27" s="26">
        <v>21552800</v>
      </c>
      <c r="H27" s="26">
        <v>10696900</v>
      </c>
      <c r="I27" s="26">
        <v>10178972.67</v>
      </c>
      <c r="J27" s="25"/>
      <c r="K27" s="25"/>
      <c r="L27" s="25"/>
      <c r="M27" s="25">
        <v>0</v>
      </c>
      <c r="N27" s="25">
        <v>0</v>
      </c>
      <c r="O27" s="25">
        <v>0</v>
      </c>
    </row>
    <row r="28" spans="1:15" s="22" customFormat="1" ht="76.5" hidden="1" x14ac:dyDescent="0.2">
      <c r="A28" s="8" t="s">
        <v>6</v>
      </c>
      <c r="B28" s="20">
        <f t="shared" si="3"/>
        <v>2460000</v>
      </c>
      <c r="C28" s="20">
        <f t="shared" si="1"/>
        <v>2092793.7</v>
      </c>
      <c r="D28" s="25"/>
      <c r="E28" s="25"/>
      <c r="F28" s="25"/>
      <c r="G28" s="26">
        <v>5021000</v>
      </c>
      <c r="H28" s="26">
        <v>2460000</v>
      </c>
      <c r="I28" s="26">
        <v>2092793.7</v>
      </c>
      <c r="J28" s="25"/>
      <c r="K28" s="25"/>
      <c r="L28" s="25"/>
      <c r="M28" s="25">
        <v>0</v>
      </c>
      <c r="N28" s="25">
        <v>0</v>
      </c>
      <c r="O28" s="25">
        <v>0</v>
      </c>
    </row>
    <row r="29" spans="1:15" s="22" customFormat="1" ht="63.75" hidden="1" x14ac:dyDescent="0.2">
      <c r="A29" s="8" t="s">
        <v>7</v>
      </c>
      <c r="B29" s="20">
        <f t="shared" si="3"/>
        <v>996029</v>
      </c>
      <c r="C29" s="20">
        <f t="shared" si="1"/>
        <v>996029</v>
      </c>
      <c r="D29" s="25"/>
      <c r="E29" s="25"/>
      <c r="F29" s="25"/>
      <c r="G29" s="26">
        <v>1539200</v>
      </c>
      <c r="H29" s="26">
        <v>996029</v>
      </c>
      <c r="I29" s="26">
        <v>996029</v>
      </c>
      <c r="J29" s="25"/>
      <c r="K29" s="25"/>
      <c r="L29" s="25"/>
      <c r="M29" s="25">
        <v>0</v>
      </c>
      <c r="N29" s="25">
        <v>0</v>
      </c>
      <c r="O29" s="25">
        <v>0</v>
      </c>
    </row>
    <row r="30" spans="1:15" s="23" customFormat="1" hidden="1" x14ac:dyDescent="0.2">
      <c r="A30" s="4"/>
      <c r="B30" s="20">
        <f t="shared" si="3"/>
        <v>0</v>
      </c>
      <c r="C30" s="20">
        <f t="shared" si="1"/>
        <v>0</v>
      </c>
      <c r="D30" s="27"/>
      <c r="E30" s="27"/>
      <c r="F30" s="27"/>
      <c r="G30" s="28"/>
      <c r="H30" s="28"/>
      <c r="I30" s="28"/>
      <c r="J30" s="25"/>
      <c r="K30" s="25"/>
      <c r="L30" s="25"/>
      <c r="M30" s="25">
        <v>0</v>
      </c>
      <c r="N30" s="25">
        <v>0</v>
      </c>
      <c r="O30" s="25">
        <v>0</v>
      </c>
    </row>
    <row r="31" spans="1:15" s="22" customFormat="1" ht="39" hidden="1" customHeight="1" x14ac:dyDescent="0.2">
      <c r="A31" s="8" t="s">
        <v>8</v>
      </c>
      <c r="B31" s="20">
        <f t="shared" si="3"/>
        <v>39600</v>
      </c>
      <c r="C31" s="20">
        <f t="shared" si="1"/>
        <v>39600</v>
      </c>
      <c r="D31" s="25"/>
      <c r="E31" s="25"/>
      <c r="F31" s="25"/>
      <c r="G31" s="26">
        <v>39200</v>
      </c>
      <c r="H31" s="26">
        <v>39200</v>
      </c>
      <c r="I31" s="26">
        <v>39200</v>
      </c>
      <c r="J31" s="26">
        <v>400</v>
      </c>
      <c r="K31" s="26">
        <v>400</v>
      </c>
      <c r="L31" s="26">
        <v>400</v>
      </c>
      <c r="M31" s="25">
        <v>0</v>
      </c>
      <c r="N31" s="25">
        <v>0</v>
      </c>
      <c r="O31" s="25">
        <v>0</v>
      </c>
    </row>
    <row r="32" spans="1:15" s="22" customFormat="1" ht="89.25" hidden="1" x14ac:dyDescent="0.2">
      <c r="A32" s="8" t="s">
        <v>9</v>
      </c>
      <c r="B32" s="20">
        <f t="shared" si="3"/>
        <v>744685</v>
      </c>
      <c r="C32" s="20">
        <f t="shared" si="1"/>
        <v>744685</v>
      </c>
      <c r="D32" s="25"/>
      <c r="E32" s="25"/>
      <c r="F32" s="25"/>
      <c r="G32" s="26">
        <v>1428200</v>
      </c>
      <c r="H32" s="26">
        <v>590000</v>
      </c>
      <c r="I32" s="26">
        <v>590000</v>
      </c>
      <c r="J32" s="26">
        <v>357000</v>
      </c>
      <c r="K32" s="26">
        <v>154685</v>
      </c>
      <c r="L32" s="26">
        <v>154685</v>
      </c>
      <c r="M32" s="25">
        <v>0</v>
      </c>
      <c r="N32" s="25">
        <v>0</v>
      </c>
      <c r="O32" s="25">
        <v>0</v>
      </c>
    </row>
    <row r="33" spans="1:15" s="63" customFormat="1" ht="38.25" x14ac:dyDescent="0.2">
      <c r="A33" s="61" t="s">
        <v>81</v>
      </c>
      <c r="B33" s="62">
        <f t="shared" si="3"/>
        <v>1706500</v>
      </c>
      <c r="C33" s="62">
        <f t="shared" si="1"/>
        <v>1706479.39</v>
      </c>
      <c r="D33" s="62">
        <f>D34</f>
        <v>32500</v>
      </c>
      <c r="E33" s="62">
        <f t="shared" ref="E33:L33" si="9">E34</f>
        <v>32500</v>
      </c>
      <c r="F33" s="62">
        <f t="shared" si="9"/>
        <v>32500</v>
      </c>
      <c r="G33" s="62">
        <f t="shared" si="9"/>
        <v>1650100</v>
      </c>
      <c r="H33" s="62">
        <f t="shared" si="9"/>
        <v>1650100</v>
      </c>
      <c r="I33" s="62">
        <f t="shared" si="9"/>
        <v>1650079.39</v>
      </c>
      <c r="J33" s="62">
        <f t="shared" si="9"/>
        <v>23900</v>
      </c>
      <c r="K33" s="62">
        <f t="shared" si="9"/>
        <v>23900</v>
      </c>
      <c r="L33" s="62">
        <f t="shared" si="9"/>
        <v>23900</v>
      </c>
      <c r="M33" s="62">
        <v>0</v>
      </c>
      <c r="N33" s="62">
        <v>0</v>
      </c>
      <c r="O33" s="62">
        <v>0</v>
      </c>
    </row>
    <row r="34" spans="1:15" s="21" customFormat="1" ht="51" x14ac:dyDescent="0.2">
      <c r="A34" s="3" t="s">
        <v>82</v>
      </c>
      <c r="B34" s="20">
        <f t="shared" si="3"/>
        <v>1706500</v>
      </c>
      <c r="C34" s="20">
        <f t="shared" si="1"/>
        <v>1706479.39</v>
      </c>
      <c r="D34" s="25">
        <v>32500</v>
      </c>
      <c r="E34" s="25">
        <v>32500</v>
      </c>
      <c r="F34" s="25">
        <v>32500</v>
      </c>
      <c r="G34" s="25">
        <v>1650100</v>
      </c>
      <c r="H34" s="25">
        <v>1650100</v>
      </c>
      <c r="I34" s="25">
        <v>1650079.39</v>
      </c>
      <c r="J34" s="25">
        <v>23900</v>
      </c>
      <c r="K34" s="25">
        <v>23900</v>
      </c>
      <c r="L34" s="25">
        <v>23900</v>
      </c>
      <c r="M34" s="25">
        <v>0</v>
      </c>
      <c r="N34" s="25">
        <v>0</v>
      </c>
      <c r="O34" s="25">
        <v>0</v>
      </c>
    </row>
    <row r="35" spans="1:15" s="21" customFormat="1" ht="76.5" hidden="1" x14ac:dyDescent="0.2">
      <c r="A35" s="3" t="s">
        <v>39</v>
      </c>
      <c r="B35" s="20">
        <f t="shared" si="3"/>
        <v>0</v>
      </c>
      <c r="C35" s="20">
        <f t="shared" si="1"/>
        <v>0</v>
      </c>
      <c r="D35" s="25">
        <f>D36+D37</f>
        <v>0</v>
      </c>
      <c r="E35" s="25">
        <f t="shared" ref="E35:L35" si="10">E36+E37</f>
        <v>0</v>
      </c>
      <c r="F35" s="25">
        <f t="shared" si="10"/>
        <v>0</v>
      </c>
      <c r="G35" s="25">
        <f t="shared" si="10"/>
        <v>1650100</v>
      </c>
      <c r="H35" s="25">
        <f t="shared" si="10"/>
        <v>0</v>
      </c>
      <c r="I35" s="25">
        <f t="shared" si="10"/>
        <v>0</v>
      </c>
      <c r="J35" s="25">
        <f t="shared" si="10"/>
        <v>23900</v>
      </c>
      <c r="K35" s="25">
        <f t="shared" si="10"/>
        <v>0</v>
      </c>
      <c r="L35" s="25">
        <f t="shared" si="10"/>
        <v>0</v>
      </c>
      <c r="M35" s="25">
        <v>0</v>
      </c>
      <c r="N35" s="25">
        <v>0</v>
      </c>
      <c r="O35" s="25">
        <v>0</v>
      </c>
    </row>
    <row r="36" spans="1:15" s="22" customFormat="1" ht="89.25" hidden="1" customHeight="1" x14ac:dyDescent="0.2">
      <c r="A36" s="8" t="s">
        <v>40</v>
      </c>
      <c r="B36" s="20">
        <f t="shared" si="3"/>
        <v>0</v>
      </c>
      <c r="C36" s="20">
        <f t="shared" si="1"/>
        <v>0</v>
      </c>
      <c r="D36" s="26"/>
      <c r="E36" s="26"/>
      <c r="F36" s="26"/>
      <c r="G36" s="26">
        <v>1554400</v>
      </c>
      <c r="H36" s="26">
        <v>0</v>
      </c>
      <c r="I36" s="26">
        <v>0</v>
      </c>
      <c r="J36" s="25"/>
      <c r="K36" s="25"/>
      <c r="L36" s="25"/>
      <c r="M36" s="25">
        <v>0</v>
      </c>
      <c r="N36" s="25">
        <v>0</v>
      </c>
      <c r="O36" s="25">
        <v>0</v>
      </c>
    </row>
    <row r="37" spans="1:15" s="18" customFormat="1" ht="63.75" hidden="1" x14ac:dyDescent="0.25">
      <c r="A37" s="14" t="s">
        <v>10</v>
      </c>
      <c r="B37" s="24">
        <f t="shared" si="3"/>
        <v>0</v>
      </c>
      <c r="C37" s="24">
        <f t="shared" si="1"/>
        <v>0</v>
      </c>
      <c r="D37" s="29"/>
      <c r="E37" s="29"/>
      <c r="F37" s="29"/>
      <c r="G37" s="30">
        <v>95700</v>
      </c>
      <c r="H37" s="30">
        <v>0</v>
      </c>
      <c r="I37" s="30">
        <v>0</v>
      </c>
      <c r="J37" s="30">
        <v>23900</v>
      </c>
      <c r="K37" s="30">
        <v>0</v>
      </c>
      <c r="L37" s="30">
        <v>0</v>
      </c>
      <c r="M37" s="25">
        <v>0</v>
      </c>
      <c r="N37" s="25">
        <v>0</v>
      </c>
      <c r="O37" s="25">
        <v>0</v>
      </c>
    </row>
    <row r="38" spans="1:15" s="63" customFormat="1" ht="38.25" x14ac:dyDescent="0.2">
      <c r="A38" s="64" t="s">
        <v>83</v>
      </c>
      <c r="B38" s="65">
        <f t="shared" si="3"/>
        <v>93067923.480000004</v>
      </c>
      <c r="C38" s="65">
        <f t="shared" si="1"/>
        <v>93048644.980000004</v>
      </c>
      <c r="D38" s="65">
        <f>D39+D53</f>
        <v>23812600</v>
      </c>
      <c r="E38" s="65">
        <f t="shared" ref="E38:L38" si="11">E39+E53</f>
        <v>23161000</v>
      </c>
      <c r="F38" s="65">
        <f t="shared" si="11"/>
        <v>23161000</v>
      </c>
      <c r="G38" s="65">
        <f t="shared" si="11"/>
        <v>70301500</v>
      </c>
      <c r="H38" s="65">
        <f t="shared" si="11"/>
        <v>69906923.480000004</v>
      </c>
      <c r="I38" s="65">
        <f t="shared" si="11"/>
        <v>69887644.980000004</v>
      </c>
      <c r="J38" s="65">
        <f t="shared" si="11"/>
        <v>0</v>
      </c>
      <c r="K38" s="65">
        <f t="shared" si="11"/>
        <v>0</v>
      </c>
      <c r="L38" s="65">
        <f t="shared" si="11"/>
        <v>0</v>
      </c>
      <c r="M38" s="65">
        <v>0</v>
      </c>
      <c r="N38" s="65">
        <v>0</v>
      </c>
      <c r="O38" s="65">
        <v>0</v>
      </c>
    </row>
    <row r="39" spans="1:15" s="22" customFormat="1" ht="66" customHeight="1" x14ac:dyDescent="0.2">
      <c r="A39" s="8" t="s">
        <v>84</v>
      </c>
      <c r="B39" s="20">
        <f t="shared" si="3"/>
        <v>84066091.150000006</v>
      </c>
      <c r="C39" s="20">
        <f t="shared" si="1"/>
        <v>84049112.650000006</v>
      </c>
      <c r="D39" s="25">
        <v>23812600</v>
      </c>
      <c r="E39" s="25">
        <v>23161000</v>
      </c>
      <c r="F39" s="25">
        <v>23161000</v>
      </c>
      <c r="G39" s="25">
        <v>61176800</v>
      </c>
      <c r="H39" s="25">
        <v>60905091.149999999</v>
      </c>
      <c r="I39" s="25">
        <v>60888112.649999999</v>
      </c>
      <c r="J39" s="25">
        <f t="shared" ref="E39:L39" si="12">J40+J44</f>
        <v>0</v>
      </c>
      <c r="K39" s="25">
        <f t="shared" si="12"/>
        <v>0</v>
      </c>
      <c r="L39" s="25">
        <f t="shared" si="12"/>
        <v>0</v>
      </c>
      <c r="M39" s="25">
        <v>0</v>
      </c>
      <c r="N39" s="25">
        <v>0</v>
      </c>
      <c r="O39" s="25">
        <v>0</v>
      </c>
    </row>
    <row r="40" spans="1:15" s="22" customFormat="1" ht="51" hidden="1" x14ac:dyDescent="0.2">
      <c r="A40" s="8" t="s">
        <v>41</v>
      </c>
      <c r="B40" s="20">
        <f t="shared" si="3"/>
        <v>3357700</v>
      </c>
      <c r="C40" s="20">
        <f t="shared" si="1"/>
        <v>2688336.76</v>
      </c>
      <c r="D40" s="25">
        <f>D41+D42+D43</f>
        <v>0</v>
      </c>
      <c r="E40" s="25">
        <f t="shared" ref="E40:L40" si="13">E41+E42+E43</f>
        <v>0</v>
      </c>
      <c r="F40" s="25">
        <f t="shared" si="13"/>
        <v>0</v>
      </c>
      <c r="G40" s="25">
        <f t="shared" si="13"/>
        <v>4879200</v>
      </c>
      <c r="H40" s="25">
        <f t="shared" si="13"/>
        <v>3357700</v>
      </c>
      <c r="I40" s="25">
        <f t="shared" si="13"/>
        <v>2688336.76</v>
      </c>
      <c r="J40" s="25">
        <f t="shared" si="13"/>
        <v>0</v>
      </c>
      <c r="K40" s="25">
        <f t="shared" si="13"/>
        <v>0</v>
      </c>
      <c r="L40" s="25">
        <f t="shared" si="13"/>
        <v>0</v>
      </c>
      <c r="M40" s="25">
        <v>0</v>
      </c>
      <c r="N40" s="25">
        <v>0</v>
      </c>
      <c r="O40" s="25">
        <v>0</v>
      </c>
    </row>
    <row r="41" spans="1:15" s="22" customFormat="1" ht="63.75" hidden="1" x14ac:dyDescent="0.2">
      <c r="A41" s="8" t="s">
        <v>12</v>
      </c>
      <c r="B41" s="20">
        <f t="shared" si="3"/>
        <v>200000</v>
      </c>
      <c r="C41" s="20">
        <f t="shared" si="1"/>
        <v>137209.28</v>
      </c>
      <c r="D41" s="25"/>
      <c r="E41" s="25"/>
      <c r="F41" s="25"/>
      <c r="G41" s="30">
        <v>348300</v>
      </c>
      <c r="H41" s="30">
        <v>200000</v>
      </c>
      <c r="I41" s="30">
        <v>137209.28</v>
      </c>
      <c r="J41" s="25"/>
      <c r="K41" s="25"/>
      <c r="L41" s="25"/>
      <c r="M41" s="25">
        <v>0</v>
      </c>
      <c r="N41" s="25">
        <v>0</v>
      </c>
      <c r="O41" s="25">
        <v>0</v>
      </c>
    </row>
    <row r="42" spans="1:15" s="22" customFormat="1" ht="89.25" hidden="1" x14ac:dyDescent="0.2">
      <c r="A42" s="8" t="s">
        <v>42</v>
      </c>
      <c r="B42" s="20">
        <f t="shared" si="3"/>
        <v>2157700</v>
      </c>
      <c r="C42" s="20">
        <f t="shared" si="1"/>
        <v>2067882.79</v>
      </c>
      <c r="D42" s="25"/>
      <c r="E42" s="25"/>
      <c r="F42" s="25"/>
      <c r="G42" s="30">
        <v>3470500</v>
      </c>
      <c r="H42" s="30">
        <v>2157700</v>
      </c>
      <c r="I42" s="30">
        <v>2067882.79</v>
      </c>
      <c r="J42" s="25"/>
      <c r="K42" s="25"/>
      <c r="L42" s="25"/>
      <c r="M42" s="25">
        <v>0</v>
      </c>
      <c r="N42" s="25">
        <v>0</v>
      </c>
      <c r="O42" s="25">
        <v>0</v>
      </c>
    </row>
    <row r="43" spans="1:15" s="22" customFormat="1" ht="63.75" hidden="1" x14ac:dyDescent="0.2">
      <c r="A43" s="8" t="s">
        <v>14</v>
      </c>
      <c r="B43" s="20">
        <f t="shared" si="3"/>
        <v>1000000</v>
      </c>
      <c r="C43" s="20">
        <f t="shared" si="1"/>
        <v>483244.69</v>
      </c>
      <c r="D43" s="25"/>
      <c r="E43" s="25"/>
      <c r="F43" s="25"/>
      <c r="G43" s="30">
        <v>1060400</v>
      </c>
      <c r="H43" s="30">
        <v>1000000</v>
      </c>
      <c r="I43" s="30">
        <v>483244.69</v>
      </c>
      <c r="J43" s="25"/>
      <c r="K43" s="25"/>
      <c r="L43" s="25"/>
      <c r="M43" s="25">
        <v>0</v>
      </c>
      <c r="N43" s="25">
        <v>0</v>
      </c>
      <c r="O43" s="25">
        <v>0</v>
      </c>
    </row>
    <row r="44" spans="1:15" s="22" customFormat="1" ht="14.25" hidden="1" customHeight="1" x14ac:dyDescent="0.2">
      <c r="A44" s="8" t="s">
        <v>43</v>
      </c>
      <c r="B44" s="20">
        <f t="shared" si="3"/>
        <v>43398000</v>
      </c>
      <c r="C44" s="20">
        <f t="shared" si="1"/>
        <v>38094527.740000002</v>
      </c>
      <c r="D44" s="25">
        <f>D45+D46+D47+D49+D50+D51+D52</f>
        <v>33812600</v>
      </c>
      <c r="E44" s="25">
        <f t="shared" ref="E44:L44" si="14">E45+E46+E47+E49+E50+E51+E52</f>
        <v>11231000</v>
      </c>
      <c r="F44" s="25">
        <f t="shared" si="14"/>
        <v>9468948.3399999999</v>
      </c>
      <c r="G44" s="25">
        <f t="shared" si="14"/>
        <v>45529100</v>
      </c>
      <c r="H44" s="25">
        <f t="shared" si="14"/>
        <v>32167000</v>
      </c>
      <c r="I44" s="25">
        <f t="shared" si="14"/>
        <v>28625579.400000002</v>
      </c>
      <c r="J44" s="25">
        <f t="shared" si="14"/>
        <v>0</v>
      </c>
      <c r="K44" s="25">
        <f t="shared" si="14"/>
        <v>0</v>
      </c>
      <c r="L44" s="25">
        <f t="shared" si="14"/>
        <v>0</v>
      </c>
      <c r="M44" s="25">
        <v>0</v>
      </c>
      <c r="N44" s="25">
        <v>0</v>
      </c>
      <c r="O44" s="25">
        <v>0</v>
      </c>
    </row>
    <row r="45" spans="1:15" s="22" customFormat="1" ht="25.5" hidden="1" x14ac:dyDescent="0.2">
      <c r="A45" s="8" t="s">
        <v>11</v>
      </c>
      <c r="B45" s="20">
        <f t="shared" si="3"/>
        <v>11231000</v>
      </c>
      <c r="C45" s="20">
        <f t="shared" si="1"/>
        <v>9468948.3399999999</v>
      </c>
      <c r="D45" s="30">
        <v>33812600</v>
      </c>
      <c r="E45" s="30">
        <v>11231000</v>
      </c>
      <c r="F45" s="30">
        <v>9468948.3399999999</v>
      </c>
      <c r="G45" s="30"/>
      <c r="H45" s="30"/>
      <c r="I45" s="30"/>
      <c r="J45" s="25"/>
      <c r="K45" s="25"/>
      <c r="L45" s="25"/>
      <c r="M45" s="25">
        <v>0</v>
      </c>
      <c r="N45" s="25">
        <v>0</v>
      </c>
      <c r="O45" s="25">
        <v>0</v>
      </c>
    </row>
    <row r="46" spans="1:15" s="22" customFormat="1" ht="76.5" hidden="1" x14ac:dyDescent="0.2">
      <c r="A46" s="8" t="s">
        <v>44</v>
      </c>
      <c r="B46" s="20">
        <f t="shared" si="3"/>
        <v>1140000</v>
      </c>
      <c r="C46" s="20">
        <f t="shared" si="1"/>
        <v>950289.75</v>
      </c>
      <c r="D46" s="25"/>
      <c r="E46" s="25"/>
      <c r="F46" s="25"/>
      <c r="G46" s="26">
        <v>1699700</v>
      </c>
      <c r="H46" s="26">
        <v>1140000</v>
      </c>
      <c r="I46" s="26">
        <v>950289.75</v>
      </c>
      <c r="J46" s="25"/>
      <c r="K46" s="25"/>
      <c r="L46" s="25"/>
      <c r="M46" s="25">
        <v>0</v>
      </c>
      <c r="N46" s="25">
        <v>0</v>
      </c>
      <c r="O46" s="25">
        <v>0</v>
      </c>
    </row>
    <row r="47" spans="1:15" s="22" customFormat="1" ht="38.25" hidden="1" x14ac:dyDescent="0.2">
      <c r="A47" s="8" t="s">
        <v>13</v>
      </c>
      <c r="B47" s="20">
        <f t="shared" si="3"/>
        <v>12025000</v>
      </c>
      <c r="C47" s="20">
        <f t="shared" si="1"/>
        <v>11072956.199999999</v>
      </c>
      <c r="D47" s="25"/>
      <c r="E47" s="25"/>
      <c r="F47" s="25"/>
      <c r="G47" s="26">
        <v>19556100</v>
      </c>
      <c r="H47" s="26">
        <v>12025000</v>
      </c>
      <c r="I47" s="26">
        <v>11072956.199999999</v>
      </c>
      <c r="J47" s="25"/>
      <c r="K47" s="25"/>
      <c r="L47" s="25"/>
      <c r="M47" s="25">
        <v>0</v>
      </c>
      <c r="N47" s="25">
        <v>0</v>
      </c>
      <c r="O47" s="25">
        <v>0</v>
      </c>
    </row>
    <row r="48" spans="1:15" s="21" customFormat="1" hidden="1" x14ac:dyDescent="0.2">
      <c r="A48" s="3"/>
      <c r="B48" s="20">
        <f t="shared" si="3"/>
        <v>0</v>
      </c>
      <c r="C48" s="20">
        <f t="shared" si="1"/>
        <v>0</v>
      </c>
      <c r="D48" s="27"/>
      <c r="E48" s="27"/>
      <c r="F48" s="27"/>
      <c r="G48" s="28"/>
      <c r="H48" s="27"/>
      <c r="I48" s="27"/>
      <c r="J48" s="27"/>
      <c r="K48" s="27"/>
      <c r="L48" s="27"/>
      <c r="M48" s="25">
        <v>0</v>
      </c>
      <c r="N48" s="25">
        <v>0</v>
      </c>
      <c r="O48" s="25">
        <v>0</v>
      </c>
    </row>
    <row r="49" spans="1:15" s="22" customFormat="1" ht="51" hidden="1" x14ac:dyDescent="0.2">
      <c r="A49" s="8" t="s">
        <v>15</v>
      </c>
      <c r="B49" s="20">
        <f t="shared" si="3"/>
        <v>18420000</v>
      </c>
      <c r="C49" s="20">
        <f t="shared" si="1"/>
        <v>16106247.470000001</v>
      </c>
      <c r="D49" s="25"/>
      <c r="E49" s="25"/>
      <c r="F49" s="25"/>
      <c r="G49" s="26">
        <v>23144900</v>
      </c>
      <c r="H49" s="26">
        <v>18420000</v>
      </c>
      <c r="I49" s="26">
        <v>16106247.470000001</v>
      </c>
      <c r="J49" s="25"/>
      <c r="K49" s="25"/>
      <c r="L49" s="25"/>
      <c r="M49" s="25">
        <v>0</v>
      </c>
      <c r="N49" s="25">
        <v>0</v>
      </c>
      <c r="O49" s="25">
        <v>0</v>
      </c>
    </row>
    <row r="50" spans="1:15" s="22" customFormat="1" ht="38.25" hidden="1" x14ac:dyDescent="0.2">
      <c r="A50" s="8" t="s">
        <v>16</v>
      </c>
      <c r="B50" s="20">
        <f t="shared" si="3"/>
        <v>285000</v>
      </c>
      <c r="C50" s="20">
        <f t="shared" si="1"/>
        <v>229130.63</v>
      </c>
      <c r="D50" s="25"/>
      <c r="E50" s="25"/>
      <c r="F50" s="25"/>
      <c r="G50" s="26">
        <v>567000</v>
      </c>
      <c r="H50" s="26">
        <v>285000</v>
      </c>
      <c r="I50" s="26">
        <v>229130.63</v>
      </c>
      <c r="J50" s="25"/>
      <c r="K50" s="25"/>
      <c r="L50" s="25"/>
      <c r="M50" s="25">
        <v>0</v>
      </c>
      <c r="N50" s="25">
        <v>0</v>
      </c>
      <c r="O50" s="25">
        <v>0</v>
      </c>
    </row>
    <row r="51" spans="1:15" s="22" customFormat="1" ht="51" hidden="1" customHeight="1" x14ac:dyDescent="0.2">
      <c r="A51" s="8" t="s">
        <v>17</v>
      </c>
      <c r="B51" s="20">
        <f t="shared" si="3"/>
        <v>297000</v>
      </c>
      <c r="C51" s="20">
        <f t="shared" si="1"/>
        <v>266955.34999999998</v>
      </c>
      <c r="D51" s="25"/>
      <c r="E51" s="25"/>
      <c r="F51" s="25"/>
      <c r="G51" s="26">
        <v>480200</v>
      </c>
      <c r="H51" s="26">
        <v>297000</v>
      </c>
      <c r="I51" s="26">
        <v>266955.34999999998</v>
      </c>
      <c r="J51" s="25"/>
      <c r="K51" s="25"/>
      <c r="L51" s="25"/>
      <c r="M51" s="25">
        <v>0</v>
      </c>
      <c r="N51" s="25">
        <v>0</v>
      </c>
      <c r="O51" s="25">
        <v>0</v>
      </c>
    </row>
    <row r="52" spans="1:15" s="22" customFormat="1" ht="37.5" hidden="1" customHeight="1" x14ac:dyDescent="0.2">
      <c r="A52" s="8" t="s">
        <v>45</v>
      </c>
      <c r="B52" s="20">
        <f t="shared" si="3"/>
        <v>0</v>
      </c>
      <c r="C52" s="20">
        <f t="shared" si="1"/>
        <v>0</v>
      </c>
      <c r="D52" s="25"/>
      <c r="E52" s="25"/>
      <c r="F52" s="25"/>
      <c r="G52" s="26">
        <v>81200</v>
      </c>
      <c r="H52" s="26">
        <v>0</v>
      </c>
      <c r="I52" s="26">
        <v>0</v>
      </c>
      <c r="J52" s="25"/>
      <c r="K52" s="25"/>
      <c r="L52" s="25"/>
      <c r="M52" s="25">
        <v>0</v>
      </c>
      <c r="N52" s="25">
        <v>0</v>
      </c>
      <c r="O52" s="25">
        <v>0</v>
      </c>
    </row>
    <row r="53" spans="1:15" s="22" customFormat="1" ht="66" customHeight="1" x14ac:dyDescent="0.2">
      <c r="A53" s="8" t="s">
        <v>85</v>
      </c>
      <c r="B53" s="20">
        <f t="shared" si="3"/>
        <v>9001832.3300000001</v>
      </c>
      <c r="C53" s="20">
        <f t="shared" si="1"/>
        <v>8999532.3300000001</v>
      </c>
      <c r="D53" s="25">
        <f>D54</f>
        <v>0</v>
      </c>
      <c r="E53" s="25">
        <f t="shared" ref="E53:L53" si="15">E54</f>
        <v>0</v>
      </c>
      <c r="F53" s="25">
        <f t="shared" si="15"/>
        <v>0</v>
      </c>
      <c r="G53" s="25">
        <v>9124700</v>
      </c>
      <c r="H53" s="25">
        <v>9001832.3300000001</v>
      </c>
      <c r="I53" s="25">
        <v>8999532.3300000001</v>
      </c>
      <c r="J53" s="25">
        <f t="shared" si="15"/>
        <v>0</v>
      </c>
      <c r="K53" s="25">
        <f t="shared" si="15"/>
        <v>0</v>
      </c>
      <c r="L53" s="25">
        <f t="shared" si="15"/>
        <v>0</v>
      </c>
      <c r="M53" s="25">
        <v>0</v>
      </c>
      <c r="N53" s="25">
        <v>0</v>
      </c>
      <c r="O53" s="25">
        <v>0</v>
      </c>
    </row>
    <row r="54" spans="1:15" s="22" customFormat="1" ht="25.5" hidden="1" x14ac:dyDescent="0.2">
      <c r="A54" s="8" t="s">
        <v>46</v>
      </c>
      <c r="B54" s="20">
        <f t="shared" si="3"/>
        <v>4532000</v>
      </c>
      <c r="C54" s="20">
        <f t="shared" si="1"/>
        <v>4248772.78</v>
      </c>
      <c r="D54" s="25">
        <f>D55+D56+D57+D58</f>
        <v>0</v>
      </c>
      <c r="E54" s="25">
        <f t="shared" ref="E54:L54" si="16">E55+E56+E57+E58</f>
        <v>0</v>
      </c>
      <c r="F54" s="25">
        <f t="shared" si="16"/>
        <v>0</v>
      </c>
      <c r="G54" s="25">
        <f t="shared" si="16"/>
        <v>9674300</v>
      </c>
      <c r="H54" s="25">
        <f t="shared" si="16"/>
        <v>4532000</v>
      </c>
      <c r="I54" s="25">
        <f t="shared" si="16"/>
        <v>4248772.78</v>
      </c>
      <c r="J54" s="25">
        <f t="shared" si="16"/>
        <v>0</v>
      </c>
      <c r="K54" s="25">
        <f t="shared" si="16"/>
        <v>0</v>
      </c>
      <c r="L54" s="25">
        <f t="shared" si="16"/>
        <v>0</v>
      </c>
      <c r="M54" s="25">
        <v>0</v>
      </c>
      <c r="N54" s="25">
        <v>0</v>
      </c>
      <c r="O54" s="25">
        <v>0</v>
      </c>
    </row>
    <row r="55" spans="1:15" s="22" customFormat="1" ht="63.75" hidden="1" x14ac:dyDescent="0.2">
      <c r="A55" s="8" t="s">
        <v>18</v>
      </c>
      <c r="B55" s="20">
        <f t="shared" si="3"/>
        <v>1912000</v>
      </c>
      <c r="C55" s="20">
        <f t="shared" si="1"/>
        <v>1714572.78</v>
      </c>
      <c r="D55" s="25"/>
      <c r="E55" s="25"/>
      <c r="F55" s="25"/>
      <c r="G55" s="26">
        <v>4338100</v>
      </c>
      <c r="H55" s="26">
        <v>1912000</v>
      </c>
      <c r="I55" s="26">
        <v>1714572.78</v>
      </c>
      <c r="J55" s="25"/>
      <c r="K55" s="25"/>
      <c r="L55" s="25"/>
      <c r="M55" s="25">
        <v>0</v>
      </c>
      <c r="N55" s="25">
        <v>0</v>
      </c>
      <c r="O55" s="25">
        <v>0</v>
      </c>
    </row>
    <row r="56" spans="1:15" s="22" customFormat="1" ht="63.75" hidden="1" x14ac:dyDescent="0.2">
      <c r="A56" s="8" t="s">
        <v>19</v>
      </c>
      <c r="B56" s="20">
        <f t="shared" si="3"/>
        <v>0</v>
      </c>
      <c r="C56" s="20">
        <f t="shared" si="1"/>
        <v>0</v>
      </c>
      <c r="D56" s="25"/>
      <c r="E56" s="25"/>
      <c r="F56" s="25"/>
      <c r="G56" s="26">
        <v>2800</v>
      </c>
      <c r="H56" s="26">
        <v>0</v>
      </c>
      <c r="I56" s="26">
        <v>0</v>
      </c>
      <c r="J56" s="25"/>
      <c r="K56" s="25"/>
      <c r="L56" s="25"/>
      <c r="M56" s="25">
        <v>0</v>
      </c>
      <c r="N56" s="25">
        <v>0</v>
      </c>
      <c r="O56" s="25">
        <v>0</v>
      </c>
    </row>
    <row r="57" spans="1:15" s="22" customFormat="1" ht="38.25" hidden="1" x14ac:dyDescent="0.2">
      <c r="A57" s="8" t="s">
        <v>20</v>
      </c>
      <c r="B57" s="20">
        <f t="shared" si="3"/>
        <v>2530000</v>
      </c>
      <c r="C57" s="20">
        <f t="shared" si="1"/>
        <v>2464200</v>
      </c>
      <c r="D57" s="25"/>
      <c r="E57" s="25"/>
      <c r="F57" s="25"/>
      <c r="G57" s="26">
        <v>5155800</v>
      </c>
      <c r="H57" s="26">
        <v>2530000</v>
      </c>
      <c r="I57" s="26">
        <v>2464200</v>
      </c>
      <c r="J57" s="25"/>
      <c r="K57" s="25"/>
      <c r="L57" s="25"/>
      <c r="M57" s="25">
        <v>0</v>
      </c>
      <c r="N57" s="25">
        <v>0</v>
      </c>
      <c r="O57" s="25">
        <v>0</v>
      </c>
    </row>
    <row r="58" spans="1:15" s="22" customFormat="1" ht="38.25" hidden="1" x14ac:dyDescent="0.2">
      <c r="A58" s="8" t="s">
        <v>33</v>
      </c>
      <c r="B58" s="20">
        <f t="shared" si="3"/>
        <v>90000</v>
      </c>
      <c r="C58" s="20">
        <f t="shared" si="1"/>
        <v>70000</v>
      </c>
      <c r="D58" s="25"/>
      <c r="E58" s="25"/>
      <c r="F58" s="25"/>
      <c r="G58" s="26">
        <v>177600</v>
      </c>
      <c r="H58" s="26">
        <v>90000</v>
      </c>
      <c r="I58" s="26">
        <v>70000</v>
      </c>
      <c r="J58" s="25"/>
      <c r="K58" s="25"/>
      <c r="L58" s="25"/>
      <c r="M58" s="25">
        <v>0</v>
      </c>
      <c r="N58" s="25">
        <v>0</v>
      </c>
      <c r="O58" s="25">
        <v>0</v>
      </c>
    </row>
    <row r="59" spans="1:15" s="63" customFormat="1" ht="40.5" customHeight="1" x14ac:dyDescent="0.2">
      <c r="A59" s="61" t="s">
        <v>86</v>
      </c>
      <c r="B59" s="62">
        <f t="shared" si="3"/>
        <v>295000</v>
      </c>
      <c r="C59" s="62">
        <f t="shared" si="1"/>
        <v>295000</v>
      </c>
      <c r="D59" s="62">
        <f>D60+D63</f>
        <v>124000</v>
      </c>
      <c r="E59" s="62">
        <v>124000</v>
      </c>
      <c r="F59" s="62">
        <v>124000</v>
      </c>
      <c r="G59" s="62">
        <v>145000</v>
      </c>
      <c r="H59" s="62">
        <v>145000</v>
      </c>
      <c r="I59" s="62">
        <v>145000</v>
      </c>
      <c r="J59" s="62">
        <v>26000</v>
      </c>
      <c r="K59" s="62">
        <v>26000</v>
      </c>
      <c r="L59" s="62">
        <v>26000</v>
      </c>
      <c r="M59" s="62">
        <v>0</v>
      </c>
      <c r="N59" s="62">
        <v>0</v>
      </c>
      <c r="O59" s="62">
        <v>0</v>
      </c>
    </row>
    <row r="60" spans="1:15" s="22" customFormat="1" ht="25.5" hidden="1" x14ac:dyDescent="0.2">
      <c r="A60" s="8" t="s">
        <v>65</v>
      </c>
      <c r="B60" s="20">
        <f t="shared" si="3"/>
        <v>0</v>
      </c>
      <c r="C60" s="20">
        <f t="shared" si="1"/>
        <v>0</v>
      </c>
      <c r="D60" s="25">
        <f>D61+D62</f>
        <v>124000</v>
      </c>
      <c r="E60" s="25">
        <f t="shared" ref="E60:L60" si="17">E61+E62</f>
        <v>0</v>
      </c>
      <c r="F60" s="25">
        <f t="shared" si="17"/>
        <v>0</v>
      </c>
      <c r="G60" s="25">
        <f t="shared" si="17"/>
        <v>145000</v>
      </c>
      <c r="H60" s="25">
        <f t="shared" si="17"/>
        <v>0</v>
      </c>
      <c r="I60" s="25">
        <f t="shared" si="17"/>
        <v>0</v>
      </c>
      <c r="J60" s="25">
        <f t="shared" si="17"/>
        <v>0</v>
      </c>
      <c r="K60" s="25">
        <f t="shared" si="17"/>
        <v>0</v>
      </c>
      <c r="L60" s="25">
        <f t="shared" si="17"/>
        <v>0</v>
      </c>
      <c r="M60" s="25">
        <v>0</v>
      </c>
      <c r="N60" s="25">
        <v>0</v>
      </c>
      <c r="O60" s="25">
        <v>0</v>
      </c>
    </row>
    <row r="61" spans="1:15" s="22" customFormat="1" ht="76.5" hidden="1" x14ac:dyDescent="0.2">
      <c r="A61" s="8" t="s">
        <v>66</v>
      </c>
      <c r="B61" s="20">
        <f t="shared" si="3"/>
        <v>0</v>
      </c>
      <c r="C61" s="20">
        <f t="shared" si="1"/>
        <v>0</v>
      </c>
      <c r="D61" s="25">
        <v>124000</v>
      </c>
      <c r="E61" s="25">
        <v>0</v>
      </c>
      <c r="F61" s="25">
        <v>0</v>
      </c>
      <c r="G61" s="25"/>
      <c r="H61" s="25"/>
      <c r="I61" s="25"/>
      <c r="J61" s="25"/>
      <c r="K61" s="25"/>
      <c r="L61" s="25"/>
      <c r="M61" s="25">
        <v>0</v>
      </c>
      <c r="N61" s="25">
        <v>0</v>
      </c>
      <c r="O61" s="25">
        <v>0</v>
      </c>
    </row>
    <row r="62" spans="1:15" s="22" customFormat="1" ht="38.25" hidden="1" x14ac:dyDescent="0.2">
      <c r="A62" s="8" t="s">
        <v>67</v>
      </c>
      <c r="B62" s="20">
        <f t="shared" si="3"/>
        <v>0</v>
      </c>
      <c r="C62" s="20">
        <f t="shared" si="1"/>
        <v>0</v>
      </c>
      <c r="D62" s="25"/>
      <c r="E62" s="25"/>
      <c r="F62" s="25"/>
      <c r="G62" s="25">
        <v>145000</v>
      </c>
      <c r="H62" s="25">
        <v>0</v>
      </c>
      <c r="I62" s="25">
        <v>0</v>
      </c>
      <c r="J62" s="25"/>
      <c r="K62" s="25"/>
      <c r="L62" s="25"/>
      <c r="M62" s="25">
        <v>0</v>
      </c>
      <c r="N62" s="25">
        <v>0</v>
      </c>
      <c r="O62" s="25">
        <v>0</v>
      </c>
    </row>
    <row r="63" spans="1:15" s="22" customFormat="1" ht="25.5" hidden="1" x14ac:dyDescent="0.2">
      <c r="A63" s="8" t="s">
        <v>47</v>
      </c>
      <c r="B63" s="20">
        <f t="shared" si="3"/>
        <v>0</v>
      </c>
      <c r="C63" s="20">
        <f t="shared" si="1"/>
        <v>0</v>
      </c>
      <c r="D63" s="25">
        <f>D64</f>
        <v>0</v>
      </c>
      <c r="E63" s="25">
        <f t="shared" ref="E63:L63" si="18">E64</f>
        <v>0</v>
      </c>
      <c r="F63" s="25">
        <f t="shared" si="18"/>
        <v>0</v>
      </c>
      <c r="G63" s="25">
        <f t="shared" si="18"/>
        <v>73000</v>
      </c>
      <c r="H63" s="25">
        <f t="shared" si="18"/>
        <v>0</v>
      </c>
      <c r="I63" s="25">
        <f t="shared" si="18"/>
        <v>0</v>
      </c>
      <c r="J63" s="25">
        <f t="shared" si="18"/>
        <v>0</v>
      </c>
      <c r="K63" s="25">
        <f t="shared" si="18"/>
        <v>0</v>
      </c>
      <c r="L63" s="25">
        <f t="shared" si="18"/>
        <v>0</v>
      </c>
      <c r="M63" s="25">
        <v>0</v>
      </c>
      <c r="N63" s="25">
        <v>0</v>
      </c>
      <c r="O63" s="25">
        <v>0</v>
      </c>
    </row>
    <row r="64" spans="1:15" s="22" customFormat="1" ht="40.5" hidden="1" customHeight="1" x14ac:dyDescent="0.2">
      <c r="A64" s="8" t="s">
        <v>28</v>
      </c>
      <c r="B64" s="20">
        <f t="shared" si="3"/>
        <v>0</v>
      </c>
      <c r="C64" s="20">
        <f t="shared" si="1"/>
        <v>0</v>
      </c>
      <c r="D64" s="25"/>
      <c r="E64" s="25"/>
      <c r="F64" s="25"/>
      <c r="G64" s="26">
        <v>73000</v>
      </c>
      <c r="H64" s="26">
        <v>0</v>
      </c>
      <c r="I64" s="26">
        <v>0</v>
      </c>
      <c r="J64" s="25"/>
      <c r="K64" s="25"/>
      <c r="L64" s="25"/>
      <c r="M64" s="25">
        <v>0</v>
      </c>
      <c r="N64" s="25">
        <v>0</v>
      </c>
      <c r="O64" s="25">
        <v>0</v>
      </c>
    </row>
    <row r="65" spans="1:15" s="21" customFormat="1" ht="38.25" hidden="1" x14ac:dyDescent="0.2">
      <c r="A65" s="3" t="s">
        <v>21</v>
      </c>
      <c r="B65" s="20">
        <f t="shared" si="3"/>
        <v>0</v>
      </c>
      <c r="C65" s="20">
        <f t="shared" si="1"/>
        <v>0</v>
      </c>
      <c r="D65" s="27"/>
      <c r="E65" s="27"/>
      <c r="F65" s="27"/>
      <c r="G65" s="27"/>
      <c r="H65" s="27"/>
      <c r="I65" s="27"/>
      <c r="J65" s="27"/>
      <c r="K65" s="27"/>
      <c r="L65" s="27"/>
      <c r="M65" s="25">
        <v>0</v>
      </c>
      <c r="N65" s="25">
        <v>0</v>
      </c>
      <c r="O65" s="25">
        <v>0</v>
      </c>
    </row>
    <row r="66" spans="1:15" s="21" customFormat="1" ht="63.75" hidden="1" x14ac:dyDescent="0.2">
      <c r="A66" s="3" t="s">
        <v>22</v>
      </c>
      <c r="B66" s="20">
        <f t="shared" si="3"/>
        <v>0</v>
      </c>
      <c r="C66" s="20">
        <f t="shared" si="1"/>
        <v>0</v>
      </c>
      <c r="D66" s="27"/>
      <c r="E66" s="27"/>
      <c r="F66" s="27"/>
      <c r="G66" s="27"/>
      <c r="H66" s="27"/>
      <c r="I66" s="27"/>
      <c r="J66" s="27"/>
      <c r="K66" s="27"/>
      <c r="L66" s="27"/>
      <c r="M66" s="25">
        <v>0</v>
      </c>
      <c r="N66" s="25">
        <v>0</v>
      </c>
      <c r="O66" s="25">
        <v>0</v>
      </c>
    </row>
    <row r="67" spans="1:15" s="21" customFormat="1" hidden="1" x14ac:dyDescent="0.2">
      <c r="A67" s="3"/>
      <c r="B67" s="20">
        <f t="shared" si="3"/>
        <v>0</v>
      </c>
      <c r="C67" s="20">
        <f t="shared" si="1"/>
        <v>0</v>
      </c>
      <c r="D67" s="28"/>
      <c r="E67" s="28"/>
      <c r="F67" s="28"/>
      <c r="G67" s="27"/>
      <c r="H67" s="27"/>
      <c r="I67" s="27"/>
      <c r="J67" s="27"/>
      <c r="K67" s="27"/>
      <c r="L67" s="27"/>
      <c r="M67" s="25">
        <v>0</v>
      </c>
      <c r="N67" s="25">
        <v>0</v>
      </c>
      <c r="O67" s="25">
        <v>0</v>
      </c>
    </row>
    <row r="68" spans="1:15" s="21" customFormat="1" hidden="1" x14ac:dyDescent="0.2">
      <c r="A68" s="3"/>
      <c r="B68" s="20">
        <f t="shared" si="3"/>
        <v>0</v>
      </c>
      <c r="C68" s="20">
        <f t="shared" si="1"/>
        <v>0</v>
      </c>
      <c r="D68" s="27"/>
      <c r="E68" s="27"/>
      <c r="F68" s="27"/>
      <c r="G68" s="28"/>
      <c r="H68" s="28"/>
      <c r="I68" s="28"/>
      <c r="J68" s="28"/>
      <c r="K68" s="28"/>
      <c r="L68" s="28"/>
      <c r="M68" s="25">
        <v>0</v>
      </c>
      <c r="N68" s="25">
        <v>0</v>
      </c>
      <c r="O68" s="25">
        <v>0</v>
      </c>
    </row>
    <row r="69" spans="1:15" s="63" customFormat="1" ht="51" x14ac:dyDescent="0.2">
      <c r="A69" s="61" t="s">
        <v>87</v>
      </c>
      <c r="B69" s="62">
        <f t="shared" si="3"/>
        <v>576450</v>
      </c>
      <c r="C69" s="62">
        <f t="shared" si="1"/>
        <v>576450</v>
      </c>
      <c r="D69" s="62">
        <f>D70</f>
        <v>195990</v>
      </c>
      <c r="E69" s="62">
        <f t="shared" ref="E69:L69" si="19">E70</f>
        <v>195990</v>
      </c>
      <c r="F69" s="62">
        <f t="shared" si="19"/>
        <v>195990</v>
      </c>
      <c r="G69" s="62">
        <f t="shared" si="19"/>
        <v>264305</v>
      </c>
      <c r="H69" s="62">
        <f t="shared" si="19"/>
        <v>264305</v>
      </c>
      <c r="I69" s="62">
        <f t="shared" si="19"/>
        <v>264305</v>
      </c>
      <c r="J69" s="62">
        <f t="shared" si="19"/>
        <v>116155</v>
      </c>
      <c r="K69" s="62">
        <f t="shared" si="19"/>
        <v>116155</v>
      </c>
      <c r="L69" s="62">
        <f t="shared" si="19"/>
        <v>116155</v>
      </c>
      <c r="M69" s="62">
        <v>0</v>
      </c>
      <c r="N69" s="62">
        <v>0</v>
      </c>
      <c r="O69" s="62">
        <v>0</v>
      </c>
    </row>
    <row r="70" spans="1:15" s="22" customFormat="1" ht="63.75" x14ac:dyDescent="0.2">
      <c r="A70" s="8" t="s">
        <v>88</v>
      </c>
      <c r="B70" s="20">
        <f t="shared" si="3"/>
        <v>576450</v>
      </c>
      <c r="C70" s="20">
        <f t="shared" si="1"/>
        <v>576450</v>
      </c>
      <c r="D70" s="25">
        <f>D71</f>
        <v>195990</v>
      </c>
      <c r="E70" s="25">
        <v>195990</v>
      </c>
      <c r="F70" s="25">
        <v>195990</v>
      </c>
      <c r="G70" s="25">
        <f t="shared" ref="E70:L70" si="20">G71</f>
        <v>264305</v>
      </c>
      <c r="H70" s="25">
        <v>264305</v>
      </c>
      <c r="I70" s="25">
        <v>264305</v>
      </c>
      <c r="J70" s="25">
        <v>116155</v>
      </c>
      <c r="K70" s="25">
        <v>116155</v>
      </c>
      <c r="L70" s="25">
        <v>116155</v>
      </c>
      <c r="M70" s="25">
        <v>0</v>
      </c>
      <c r="N70" s="25">
        <v>0</v>
      </c>
      <c r="O70" s="25">
        <v>0</v>
      </c>
    </row>
    <row r="71" spans="1:15" s="22" customFormat="1" ht="140.25" hidden="1" x14ac:dyDescent="0.2">
      <c r="A71" s="8" t="s">
        <v>50</v>
      </c>
      <c r="B71" s="20">
        <f t="shared" si="3"/>
        <v>0</v>
      </c>
      <c r="C71" s="20">
        <f t="shared" si="1"/>
        <v>0</v>
      </c>
      <c r="D71" s="25">
        <f>D72+D73</f>
        <v>195990</v>
      </c>
      <c r="E71" s="25">
        <f t="shared" ref="E71:L71" si="21">E72+E73</f>
        <v>0</v>
      </c>
      <c r="F71" s="25">
        <f t="shared" si="21"/>
        <v>0</v>
      </c>
      <c r="G71" s="25">
        <f t="shared" si="21"/>
        <v>264305</v>
      </c>
      <c r="H71" s="25">
        <f t="shared" si="21"/>
        <v>0</v>
      </c>
      <c r="I71" s="25">
        <f t="shared" si="21"/>
        <v>0</v>
      </c>
      <c r="J71" s="25">
        <f t="shared" si="21"/>
        <v>138400</v>
      </c>
      <c r="K71" s="25">
        <f t="shared" si="21"/>
        <v>0</v>
      </c>
      <c r="L71" s="25">
        <f t="shared" si="21"/>
        <v>0</v>
      </c>
      <c r="M71" s="25">
        <v>0</v>
      </c>
      <c r="N71" s="25">
        <v>0</v>
      </c>
      <c r="O71" s="25">
        <v>0</v>
      </c>
    </row>
    <row r="72" spans="1:15" s="22" customFormat="1" ht="63" hidden="1" customHeight="1" x14ac:dyDescent="0.2">
      <c r="A72" s="8" t="s">
        <v>51</v>
      </c>
      <c r="B72" s="20">
        <f t="shared" si="3"/>
        <v>0</v>
      </c>
      <c r="C72" s="20">
        <f t="shared" si="1"/>
        <v>0</v>
      </c>
      <c r="D72" s="26">
        <v>195990</v>
      </c>
      <c r="E72" s="26">
        <v>0</v>
      </c>
      <c r="F72" s="26">
        <v>0</v>
      </c>
      <c r="G72" s="26"/>
      <c r="H72" s="26"/>
      <c r="I72" s="26"/>
      <c r="J72" s="26"/>
      <c r="K72" s="26"/>
      <c r="L72" s="26"/>
      <c r="M72" s="25">
        <v>0</v>
      </c>
      <c r="N72" s="25">
        <v>0</v>
      </c>
      <c r="O72" s="25">
        <v>0</v>
      </c>
    </row>
    <row r="73" spans="1:15" s="22" customFormat="1" ht="53.25" hidden="1" customHeight="1" x14ac:dyDescent="0.2">
      <c r="A73" s="8" t="s">
        <v>52</v>
      </c>
      <c r="B73" s="20">
        <f t="shared" si="3"/>
        <v>0</v>
      </c>
      <c r="C73" s="20">
        <f t="shared" si="1"/>
        <v>0</v>
      </c>
      <c r="D73" s="26"/>
      <c r="E73" s="26"/>
      <c r="F73" s="26"/>
      <c r="G73" s="26">
        <v>264305</v>
      </c>
      <c r="H73" s="26">
        <v>0</v>
      </c>
      <c r="I73" s="26">
        <v>0</v>
      </c>
      <c r="J73" s="26">
        <v>138400</v>
      </c>
      <c r="K73" s="26">
        <v>0</v>
      </c>
      <c r="L73" s="26">
        <v>0</v>
      </c>
      <c r="M73" s="25">
        <v>0</v>
      </c>
      <c r="N73" s="25">
        <v>0</v>
      </c>
      <c r="O73" s="25">
        <v>0</v>
      </c>
    </row>
    <row r="74" spans="1:15" s="63" customFormat="1" ht="63.75" x14ac:dyDescent="0.2">
      <c r="A74" s="61" t="s">
        <v>89</v>
      </c>
      <c r="B74" s="62">
        <f t="shared" si="3"/>
        <v>22895350</v>
      </c>
      <c r="C74" s="62">
        <f t="shared" si="1"/>
        <v>22895350</v>
      </c>
      <c r="D74" s="62">
        <f>D75</f>
        <v>0</v>
      </c>
      <c r="E74" s="62">
        <f t="shared" ref="E74:L74" si="22">E75</f>
        <v>0</v>
      </c>
      <c r="F74" s="62">
        <f t="shared" si="22"/>
        <v>0</v>
      </c>
      <c r="G74" s="62">
        <f t="shared" si="22"/>
        <v>22358000</v>
      </c>
      <c r="H74" s="62">
        <v>22355750</v>
      </c>
      <c r="I74" s="62">
        <v>22355750</v>
      </c>
      <c r="J74" s="62">
        <v>539600</v>
      </c>
      <c r="K74" s="62">
        <v>539600</v>
      </c>
      <c r="L74" s="62">
        <v>539600</v>
      </c>
      <c r="M74" s="62">
        <v>0</v>
      </c>
      <c r="N74" s="62">
        <v>0</v>
      </c>
      <c r="O74" s="62">
        <v>0</v>
      </c>
    </row>
    <row r="75" spans="1:15" s="22" customFormat="1" ht="39.75" hidden="1" customHeight="1" x14ac:dyDescent="0.2">
      <c r="A75" s="8" t="s">
        <v>48</v>
      </c>
      <c r="B75" s="20">
        <f t="shared" si="3"/>
        <v>394737</v>
      </c>
      <c r="C75" s="20">
        <f t="shared" si="1"/>
        <v>394737</v>
      </c>
      <c r="D75" s="25">
        <f>D76+D81+D82</f>
        <v>0</v>
      </c>
      <c r="E75" s="25">
        <f t="shared" ref="E75:L75" si="23">E76+E81+E82</f>
        <v>0</v>
      </c>
      <c r="F75" s="25">
        <f t="shared" si="23"/>
        <v>0</v>
      </c>
      <c r="G75" s="25">
        <f t="shared" si="23"/>
        <v>22358000</v>
      </c>
      <c r="H75" s="25">
        <f t="shared" si="23"/>
        <v>375000</v>
      </c>
      <c r="I75" s="25">
        <f t="shared" si="23"/>
        <v>375000</v>
      </c>
      <c r="J75" s="25">
        <f t="shared" si="23"/>
        <v>546600</v>
      </c>
      <c r="K75" s="25">
        <f t="shared" si="23"/>
        <v>19737</v>
      </c>
      <c r="L75" s="25">
        <f t="shared" si="23"/>
        <v>19737</v>
      </c>
      <c r="M75" s="25">
        <v>0</v>
      </c>
      <c r="N75" s="25">
        <v>0</v>
      </c>
      <c r="O75" s="25">
        <v>0</v>
      </c>
    </row>
    <row r="76" spans="1:15" s="22" customFormat="1" ht="38.25" hidden="1" x14ac:dyDescent="0.2">
      <c r="A76" s="8" t="s">
        <v>29</v>
      </c>
      <c r="B76" s="20">
        <f t="shared" si="3"/>
        <v>0</v>
      </c>
      <c r="C76" s="20">
        <f t="shared" ref="C76:C137" si="24">F76+I76+L76+O76</f>
        <v>0</v>
      </c>
      <c r="D76" s="25"/>
      <c r="E76" s="25"/>
      <c r="F76" s="25"/>
      <c r="G76" s="26">
        <v>2729000</v>
      </c>
      <c r="H76" s="26">
        <v>0</v>
      </c>
      <c r="I76" s="26">
        <v>0</v>
      </c>
      <c r="J76" s="26">
        <v>144000</v>
      </c>
      <c r="K76" s="26">
        <v>0</v>
      </c>
      <c r="L76" s="26">
        <v>0</v>
      </c>
      <c r="M76" s="25">
        <v>0</v>
      </c>
      <c r="N76" s="25">
        <v>0</v>
      </c>
      <c r="O76" s="25">
        <v>0</v>
      </c>
    </row>
    <row r="77" spans="1:15" s="21" customFormat="1" hidden="1" x14ac:dyDescent="0.2">
      <c r="A77" s="3"/>
      <c r="B77" s="20">
        <f t="shared" ref="B77:B137" si="25">E77+H77+K77+N77</f>
        <v>0</v>
      </c>
      <c r="C77" s="20">
        <f t="shared" si="24"/>
        <v>0</v>
      </c>
      <c r="D77" s="27"/>
      <c r="E77" s="27"/>
      <c r="F77" s="27"/>
      <c r="G77" s="28"/>
      <c r="H77" s="28"/>
      <c r="I77" s="28"/>
      <c r="J77" s="28"/>
      <c r="K77" s="28"/>
      <c r="L77" s="28"/>
      <c r="M77" s="25">
        <v>0</v>
      </c>
      <c r="N77" s="25">
        <v>0</v>
      </c>
      <c r="O77" s="25">
        <v>0</v>
      </c>
    </row>
    <row r="78" spans="1:15" s="21" customFormat="1" hidden="1" x14ac:dyDescent="0.2">
      <c r="A78" s="3"/>
      <c r="B78" s="20">
        <f t="shared" si="25"/>
        <v>0</v>
      </c>
      <c r="C78" s="20">
        <f t="shared" si="24"/>
        <v>0</v>
      </c>
      <c r="D78" s="27"/>
      <c r="E78" s="27"/>
      <c r="F78" s="27"/>
      <c r="G78" s="28"/>
      <c r="H78" s="28"/>
      <c r="I78" s="28"/>
      <c r="J78" s="28"/>
      <c r="K78" s="28"/>
      <c r="L78" s="28"/>
      <c r="M78" s="25">
        <v>0</v>
      </c>
      <c r="N78" s="25">
        <v>0</v>
      </c>
      <c r="O78" s="25">
        <v>0</v>
      </c>
    </row>
    <row r="79" spans="1:15" s="21" customFormat="1" hidden="1" x14ac:dyDescent="0.2">
      <c r="A79" s="3"/>
      <c r="B79" s="20">
        <f t="shared" si="25"/>
        <v>0</v>
      </c>
      <c r="C79" s="20">
        <f t="shared" si="24"/>
        <v>0</v>
      </c>
      <c r="D79" s="27"/>
      <c r="E79" s="27"/>
      <c r="F79" s="27"/>
      <c r="G79" s="28"/>
      <c r="H79" s="28"/>
      <c r="I79" s="28"/>
      <c r="J79" s="28"/>
      <c r="K79" s="28"/>
      <c r="L79" s="28"/>
      <c r="M79" s="25">
        <v>0</v>
      </c>
      <c r="N79" s="25">
        <v>0</v>
      </c>
      <c r="O79" s="25">
        <v>0</v>
      </c>
    </row>
    <row r="80" spans="1:15" s="21" customFormat="1" hidden="1" x14ac:dyDescent="0.2">
      <c r="A80" s="3"/>
      <c r="B80" s="20">
        <f t="shared" si="25"/>
        <v>0</v>
      </c>
      <c r="C80" s="20">
        <f t="shared" si="24"/>
        <v>0</v>
      </c>
      <c r="D80" s="27"/>
      <c r="E80" s="27"/>
      <c r="F80" s="27"/>
      <c r="G80" s="28"/>
      <c r="H80" s="28"/>
      <c r="I80" s="28"/>
      <c r="J80" s="28"/>
      <c r="K80" s="28"/>
      <c r="L80" s="28"/>
      <c r="M80" s="25">
        <v>0</v>
      </c>
      <c r="N80" s="25">
        <v>0</v>
      </c>
      <c r="O80" s="25">
        <v>0</v>
      </c>
    </row>
    <row r="81" spans="1:15" s="22" customFormat="1" ht="28.5" hidden="1" customHeight="1" x14ac:dyDescent="0.2">
      <c r="A81" s="8" t="s">
        <v>30</v>
      </c>
      <c r="B81" s="20">
        <f t="shared" si="25"/>
        <v>394737</v>
      </c>
      <c r="C81" s="20">
        <f t="shared" si="24"/>
        <v>394737</v>
      </c>
      <c r="D81" s="25"/>
      <c r="E81" s="25"/>
      <c r="F81" s="25"/>
      <c r="G81" s="26">
        <v>4629000</v>
      </c>
      <c r="H81" s="26">
        <v>375000</v>
      </c>
      <c r="I81" s="26">
        <v>375000</v>
      </c>
      <c r="J81" s="26">
        <v>243600</v>
      </c>
      <c r="K81" s="26">
        <v>19737</v>
      </c>
      <c r="L81" s="26">
        <v>19737</v>
      </c>
      <c r="M81" s="25">
        <v>0</v>
      </c>
      <c r="N81" s="25">
        <v>0</v>
      </c>
      <c r="O81" s="25">
        <v>0</v>
      </c>
    </row>
    <row r="82" spans="1:15" s="22" customFormat="1" ht="89.25" hidden="1" x14ac:dyDescent="0.2">
      <c r="A82" s="8" t="s">
        <v>49</v>
      </c>
      <c r="B82" s="20">
        <f t="shared" si="25"/>
        <v>0</v>
      </c>
      <c r="C82" s="20">
        <f t="shared" si="24"/>
        <v>0</v>
      </c>
      <c r="D82" s="31"/>
      <c r="E82" s="31"/>
      <c r="F82" s="31"/>
      <c r="G82" s="32">
        <v>15000000</v>
      </c>
      <c r="H82" s="32">
        <v>0</v>
      </c>
      <c r="I82" s="32">
        <v>0</v>
      </c>
      <c r="J82" s="32">
        <v>159000</v>
      </c>
      <c r="K82" s="32">
        <v>0</v>
      </c>
      <c r="L82" s="32">
        <v>0</v>
      </c>
      <c r="M82" s="25">
        <v>0</v>
      </c>
      <c r="N82" s="25">
        <v>0</v>
      </c>
      <c r="O82" s="25">
        <v>0</v>
      </c>
    </row>
    <row r="83" spans="1:15" s="63" customFormat="1" ht="76.5" x14ac:dyDescent="0.2">
      <c r="A83" s="61" t="s">
        <v>90</v>
      </c>
      <c r="B83" s="62">
        <f t="shared" si="25"/>
        <v>387600</v>
      </c>
      <c r="C83" s="62">
        <f t="shared" si="24"/>
        <v>387600</v>
      </c>
      <c r="D83" s="66">
        <f>D84</f>
        <v>0</v>
      </c>
      <c r="E83" s="66">
        <f t="shared" ref="E83:L83" si="26">E84</f>
        <v>0</v>
      </c>
      <c r="F83" s="66">
        <f t="shared" si="26"/>
        <v>0</v>
      </c>
      <c r="G83" s="66">
        <f t="shared" si="26"/>
        <v>560800</v>
      </c>
      <c r="H83" s="66">
        <f t="shared" si="26"/>
        <v>387600</v>
      </c>
      <c r="I83" s="66">
        <f t="shared" si="26"/>
        <v>387600</v>
      </c>
      <c r="J83" s="66">
        <f t="shared" si="26"/>
        <v>0</v>
      </c>
      <c r="K83" s="66">
        <f t="shared" si="26"/>
        <v>0</v>
      </c>
      <c r="L83" s="66">
        <f t="shared" si="26"/>
        <v>0</v>
      </c>
      <c r="M83" s="62">
        <v>0</v>
      </c>
      <c r="N83" s="62">
        <v>0</v>
      </c>
      <c r="O83" s="62">
        <v>0</v>
      </c>
    </row>
    <row r="84" spans="1:15" s="22" customFormat="1" ht="102" x14ac:dyDescent="0.2">
      <c r="A84" s="8" t="s">
        <v>91</v>
      </c>
      <c r="B84" s="20">
        <f t="shared" si="25"/>
        <v>387600</v>
      </c>
      <c r="C84" s="20">
        <f t="shared" si="24"/>
        <v>387600</v>
      </c>
      <c r="D84" s="31">
        <f>D85</f>
        <v>0</v>
      </c>
      <c r="E84" s="31">
        <f t="shared" ref="E84:L84" si="27">E85</f>
        <v>0</v>
      </c>
      <c r="F84" s="31">
        <f t="shared" si="27"/>
        <v>0</v>
      </c>
      <c r="G84" s="31">
        <v>560800</v>
      </c>
      <c r="H84" s="31">
        <v>387600</v>
      </c>
      <c r="I84" s="31">
        <v>387600</v>
      </c>
      <c r="J84" s="31">
        <f t="shared" si="27"/>
        <v>0</v>
      </c>
      <c r="K84" s="31">
        <f t="shared" si="27"/>
        <v>0</v>
      </c>
      <c r="L84" s="31">
        <f t="shared" si="27"/>
        <v>0</v>
      </c>
      <c r="M84" s="25">
        <v>0</v>
      </c>
      <c r="N84" s="25">
        <v>0</v>
      </c>
      <c r="O84" s="25">
        <v>0</v>
      </c>
    </row>
    <row r="85" spans="1:15" s="22" customFormat="1" ht="63.75" hidden="1" x14ac:dyDescent="0.2">
      <c r="A85" s="8" t="s">
        <v>53</v>
      </c>
      <c r="B85" s="20">
        <f t="shared" si="25"/>
        <v>153000</v>
      </c>
      <c r="C85" s="20">
        <f t="shared" si="24"/>
        <v>20400</v>
      </c>
      <c r="D85" s="31">
        <f>D86</f>
        <v>0</v>
      </c>
      <c r="E85" s="31">
        <f t="shared" ref="E85:L85" si="28">E86</f>
        <v>0</v>
      </c>
      <c r="F85" s="31">
        <f t="shared" si="28"/>
        <v>0</v>
      </c>
      <c r="G85" s="31">
        <f t="shared" si="28"/>
        <v>254800</v>
      </c>
      <c r="H85" s="31">
        <f t="shared" si="28"/>
        <v>153000</v>
      </c>
      <c r="I85" s="31">
        <f t="shared" si="28"/>
        <v>20400</v>
      </c>
      <c r="J85" s="31">
        <f t="shared" si="28"/>
        <v>0</v>
      </c>
      <c r="K85" s="31">
        <f t="shared" si="28"/>
        <v>0</v>
      </c>
      <c r="L85" s="31">
        <f t="shared" si="28"/>
        <v>0</v>
      </c>
      <c r="M85" s="25">
        <v>0</v>
      </c>
      <c r="N85" s="25">
        <v>0</v>
      </c>
      <c r="O85" s="25">
        <v>0</v>
      </c>
    </row>
    <row r="86" spans="1:15" s="22" customFormat="1" ht="165.75" hidden="1" x14ac:dyDescent="0.2">
      <c r="A86" s="8" t="s">
        <v>54</v>
      </c>
      <c r="B86" s="20">
        <f t="shared" si="25"/>
        <v>153000</v>
      </c>
      <c r="C86" s="20">
        <f t="shared" si="24"/>
        <v>20400</v>
      </c>
      <c r="D86" s="31"/>
      <c r="E86" s="31"/>
      <c r="F86" s="31"/>
      <c r="G86" s="32">
        <v>254800</v>
      </c>
      <c r="H86" s="32">
        <v>153000</v>
      </c>
      <c r="I86" s="32">
        <v>20400</v>
      </c>
      <c r="J86" s="32"/>
      <c r="K86" s="32"/>
      <c r="L86" s="32"/>
      <c r="M86" s="25">
        <v>0</v>
      </c>
      <c r="N86" s="25">
        <v>0</v>
      </c>
      <c r="O86" s="25">
        <v>0</v>
      </c>
    </row>
    <row r="87" spans="1:15" s="63" customFormat="1" ht="51" x14ac:dyDescent="0.2">
      <c r="A87" s="61" t="s">
        <v>92</v>
      </c>
      <c r="B87" s="62">
        <f t="shared" si="25"/>
        <v>70149734.510000005</v>
      </c>
      <c r="C87" s="62">
        <f t="shared" si="24"/>
        <v>70114953.570000008</v>
      </c>
      <c r="D87" s="62">
        <f>D88+D101</f>
        <v>750500</v>
      </c>
      <c r="E87" s="62">
        <f t="shared" ref="E87:L87" si="29">E88+E101</f>
        <v>737130</v>
      </c>
      <c r="F87" s="62">
        <f t="shared" si="29"/>
        <v>737130</v>
      </c>
      <c r="G87" s="62">
        <f t="shared" si="29"/>
        <v>60561500</v>
      </c>
      <c r="H87" s="62">
        <f t="shared" si="29"/>
        <v>60556400</v>
      </c>
      <c r="I87" s="62">
        <f t="shared" si="29"/>
        <v>60552018.920000002</v>
      </c>
      <c r="J87" s="62">
        <f t="shared" si="29"/>
        <v>9308103</v>
      </c>
      <c r="K87" s="62">
        <f t="shared" si="29"/>
        <v>8856204.5099999998</v>
      </c>
      <c r="L87" s="62">
        <f t="shared" si="29"/>
        <v>8825804.6500000004</v>
      </c>
      <c r="M87" s="62">
        <v>0</v>
      </c>
      <c r="N87" s="62">
        <v>0</v>
      </c>
      <c r="O87" s="62">
        <v>0</v>
      </c>
    </row>
    <row r="88" spans="1:15" s="22" customFormat="1" ht="63.75" customHeight="1" x14ac:dyDescent="0.2">
      <c r="A88" s="8" t="s">
        <v>93</v>
      </c>
      <c r="B88" s="20">
        <f t="shared" si="25"/>
        <v>70104734.510000005</v>
      </c>
      <c r="C88" s="20">
        <f t="shared" si="24"/>
        <v>70069953.570000008</v>
      </c>
      <c r="D88" s="25">
        <f>D89+D91</f>
        <v>750500</v>
      </c>
      <c r="E88" s="25">
        <v>737130</v>
      </c>
      <c r="F88" s="25">
        <v>737130</v>
      </c>
      <c r="G88" s="25">
        <v>60516500</v>
      </c>
      <c r="H88" s="25">
        <v>60511400</v>
      </c>
      <c r="I88" s="25">
        <v>60507018.920000002</v>
      </c>
      <c r="J88" s="25">
        <v>9308103</v>
      </c>
      <c r="K88" s="25">
        <v>8856204.5099999998</v>
      </c>
      <c r="L88" s="25">
        <v>8825804.6500000004</v>
      </c>
      <c r="M88" s="25">
        <v>0</v>
      </c>
      <c r="N88" s="25">
        <v>0</v>
      </c>
      <c r="O88" s="25">
        <v>0</v>
      </c>
    </row>
    <row r="89" spans="1:15" s="22" customFormat="1" ht="25.5" hidden="1" x14ac:dyDescent="0.2">
      <c r="A89" s="8" t="s">
        <v>55</v>
      </c>
      <c r="B89" s="20">
        <f t="shared" si="25"/>
        <v>7968000</v>
      </c>
      <c r="C89" s="20">
        <f t="shared" si="24"/>
        <v>7968000</v>
      </c>
      <c r="D89" s="25">
        <f>D90</f>
        <v>0</v>
      </c>
      <c r="E89" s="25">
        <f t="shared" ref="E89:L89" si="30">E90</f>
        <v>0</v>
      </c>
      <c r="F89" s="25">
        <f t="shared" si="30"/>
        <v>0</v>
      </c>
      <c r="G89" s="25">
        <f t="shared" si="30"/>
        <v>17786400</v>
      </c>
      <c r="H89" s="25">
        <f t="shared" si="30"/>
        <v>7968000</v>
      </c>
      <c r="I89" s="25">
        <f t="shared" si="30"/>
        <v>7968000</v>
      </c>
      <c r="J89" s="25">
        <f t="shared" si="30"/>
        <v>0</v>
      </c>
      <c r="K89" s="25">
        <f t="shared" si="30"/>
        <v>0</v>
      </c>
      <c r="L89" s="25">
        <f t="shared" si="30"/>
        <v>0</v>
      </c>
      <c r="M89" s="25">
        <v>0</v>
      </c>
      <c r="N89" s="25">
        <v>0</v>
      </c>
      <c r="O89" s="25">
        <v>0</v>
      </c>
    </row>
    <row r="90" spans="1:15" s="22" customFormat="1" ht="16.5" hidden="1" customHeight="1" x14ac:dyDescent="0.2">
      <c r="A90" s="8" t="s">
        <v>24</v>
      </c>
      <c r="B90" s="20">
        <f t="shared" si="25"/>
        <v>7968000</v>
      </c>
      <c r="C90" s="20">
        <f t="shared" si="24"/>
        <v>7968000</v>
      </c>
      <c r="D90" s="25"/>
      <c r="E90" s="25"/>
      <c r="F90" s="25"/>
      <c r="G90" s="26">
        <f>7010500+10775900</f>
        <v>17786400</v>
      </c>
      <c r="H90" s="26">
        <f>3140500+4827500</f>
        <v>7968000</v>
      </c>
      <c r="I90" s="26">
        <f>H90</f>
        <v>7968000</v>
      </c>
      <c r="J90" s="25"/>
      <c r="K90" s="25"/>
      <c r="L90" s="25"/>
      <c r="M90" s="25">
        <v>0</v>
      </c>
      <c r="N90" s="25">
        <v>0</v>
      </c>
      <c r="O90" s="25">
        <v>0</v>
      </c>
    </row>
    <row r="91" spans="1:15" s="22" customFormat="1" ht="16.5" hidden="1" customHeight="1" x14ac:dyDescent="0.2">
      <c r="A91" s="8" t="s">
        <v>56</v>
      </c>
      <c r="B91" s="20">
        <f t="shared" si="25"/>
        <v>34153651.579999998</v>
      </c>
      <c r="C91" s="20">
        <f t="shared" si="24"/>
        <v>33560880.140000001</v>
      </c>
      <c r="D91" s="25">
        <f>D92+D93+D94+D100</f>
        <v>750500</v>
      </c>
      <c r="E91" s="25">
        <f t="shared" ref="E91:L91" si="31">E92+E93+E94+E100</f>
        <v>375200</v>
      </c>
      <c r="F91" s="25">
        <f t="shared" si="31"/>
        <v>375200</v>
      </c>
      <c r="G91" s="25">
        <f t="shared" si="31"/>
        <v>43205500</v>
      </c>
      <c r="H91" s="25">
        <f t="shared" si="31"/>
        <v>27798120.850000001</v>
      </c>
      <c r="I91" s="25">
        <f t="shared" si="31"/>
        <v>27211858.809999999</v>
      </c>
      <c r="J91" s="25">
        <f t="shared" si="31"/>
        <v>9375300</v>
      </c>
      <c r="K91" s="25">
        <f t="shared" si="31"/>
        <v>5980330.7300000004</v>
      </c>
      <c r="L91" s="25">
        <f t="shared" si="31"/>
        <v>5973821.3300000001</v>
      </c>
      <c r="M91" s="25">
        <v>0</v>
      </c>
      <c r="N91" s="25">
        <v>0</v>
      </c>
      <c r="O91" s="25">
        <v>0</v>
      </c>
    </row>
    <row r="92" spans="1:15" s="22" customFormat="1" ht="26.25" hidden="1" customHeight="1" x14ac:dyDescent="0.2">
      <c r="A92" s="8" t="s">
        <v>23</v>
      </c>
      <c r="B92" s="20">
        <f t="shared" si="25"/>
        <v>375200</v>
      </c>
      <c r="C92" s="20">
        <f t="shared" si="24"/>
        <v>375200</v>
      </c>
      <c r="D92" s="26">
        <v>750500</v>
      </c>
      <c r="E92" s="26">
        <v>375200</v>
      </c>
      <c r="F92" s="26">
        <f>178600+196600</f>
        <v>375200</v>
      </c>
      <c r="G92" s="26"/>
      <c r="H92" s="26"/>
      <c r="I92" s="26"/>
      <c r="J92" s="25"/>
      <c r="K92" s="25"/>
      <c r="L92" s="25"/>
      <c r="M92" s="25">
        <v>0</v>
      </c>
      <c r="N92" s="25">
        <v>0</v>
      </c>
      <c r="O92" s="25">
        <v>0</v>
      </c>
    </row>
    <row r="93" spans="1:15" s="22" customFormat="1" ht="38.25" hidden="1" x14ac:dyDescent="0.2">
      <c r="A93" s="8" t="s">
        <v>25</v>
      </c>
      <c r="B93" s="20">
        <f t="shared" si="25"/>
        <v>3576900</v>
      </c>
      <c r="C93" s="20">
        <f t="shared" si="24"/>
        <v>3003457.48</v>
      </c>
      <c r="D93" s="25"/>
      <c r="E93" s="25"/>
      <c r="F93" s="25"/>
      <c r="G93" s="26">
        <v>6634600</v>
      </c>
      <c r="H93" s="26">
        <v>3576900</v>
      </c>
      <c r="I93" s="26">
        <v>3003457.48</v>
      </c>
      <c r="J93" s="25"/>
      <c r="K93" s="25"/>
      <c r="L93" s="25"/>
      <c r="M93" s="25">
        <v>0</v>
      </c>
      <c r="N93" s="25">
        <v>0</v>
      </c>
      <c r="O93" s="25">
        <v>0</v>
      </c>
    </row>
    <row r="94" spans="1:15" s="22" customFormat="1" ht="89.25" hidden="1" x14ac:dyDescent="0.2">
      <c r="A94" s="8" t="s">
        <v>26</v>
      </c>
      <c r="B94" s="20">
        <f t="shared" si="25"/>
        <v>2400</v>
      </c>
      <c r="C94" s="20">
        <f t="shared" si="24"/>
        <v>0</v>
      </c>
      <c r="D94" s="25"/>
      <c r="E94" s="25"/>
      <c r="F94" s="25"/>
      <c r="G94" s="26">
        <v>6000</v>
      </c>
      <c r="H94" s="26">
        <v>2400</v>
      </c>
      <c r="I94" s="26">
        <v>0</v>
      </c>
      <c r="J94" s="25"/>
      <c r="K94" s="25"/>
      <c r="L94" s="25"/>
      <c r="M94" s="25">
        <v>0</v>
      </c>
      <c r="N94" s="25">
        <v>0</v>
      </c>
      <c r="O94" s="25">
        <v>0</v>
      </c>
    </row>
    <row r="95" spans="1:15" s="22" customFormat="1" hidden="1" x14ac:dyDescent="0.2">
      <c r="A95" s="8"/>
      <c r="B95" s="20">
        <f t="shared" si="25"/>
        <v>0</v>
      </c>
      <c r="C95" s="20">
        <f t="shared" si="24"/>
        <v>0</v>
      </c>
      <c r="D95" s="25"/>
      <c r="E95" s="25"/>
      <c r="F95" s="25"/>
      <c r="G95" s="26"/>
      <c r="H95" s="26"/>
      <c r="I95" s="26"/>
      <c r="J95" s="25"/>
      <c r="K95" s="25"/>
      <c r="L95" s="25"/>
      <c r="M95" s="25">
        <v>0</v>
      </c>
      <c r="N95" s="25">
        <v>0</v>
      </c>
      <c r="O95" s="25">
        <v>0</v>
      </c>
    </row>
    <row r="96" spans="1:15" s="22" customFormat="1" hidden="1" x14ac:dyDescent="0.2">
      <c r="A96" s="8"/>
      <c r="B96" s="20">
        <f t="shared" si="25"/>
        <v>0</v>
      </c>
      <c r="C96" s="20">
        <f t="shared" si="24"/>
        <v>0</v>
      </c>
      <c r="D96" s="25"/>
      <c r="E96" s="25"/>
      <c r="F96" s="25"/>
      <c r="G96" s="26"/>
      <c r="H96" s="26"/>
      <c r="I96" s="26"/>
      <c r="J96" s="25"/>
      <c r="K96" s="25"/>
      <c r="L96" s="25"/>
      <c r="M96" s="25">
        <v>0</v>
      </c>
      <c r="N96" s="25">
        <v>0</v>
      </c>
      <c r="O96" s="25">
        <v>0</v>
      </c>
    </row>
    <row r="97" spans="1:15" s="22" customFormat="1" hidden="1" x14ac:dyDescent="0.2">
      <c r="A97" s="8"/>
      <c r="B97" s="20">
        <f t="shared" si="25"/>
        <v>0</v>
      </c>
      <c r="C97" s="20">
        <f t="shared" si="24"/>
        <v>0</v>
      </c>
      <c r="D97" s="25"/>
      <c r="E97" s="25"/>
      <c r="F97" s="25"/>
      <c r="G97" s="26"/>
      <c r="H97" s="26"/>
      <c r="I97" s="26"/>
      <c r="J97" s="25"/>
      <c r="K97" s="25"/>
      <c r="L97" s="25"/>
      <c r="M97" s="25">
        <v>0</v>
      </c>
      <c r="N97" s="25">
        <v>0</v>
      </c>
      <c r="O97" s="25">
        <v>0</v>
      </c>
    </row>
    <row r="98" spans="1:15" s="22" customFormat="1" hidden="1" x14ac:dyDescent="0.2">
      <c r="A98" s="8"/>
      <c r="B98" s="20">
        <f t="shared" si="25"/>
        <v>0</v>
      </c>
      <c r="C98" s="20">
        <f t="shared" si="24"/>
        <v>0</v>
      </c>
      <c r="D98" s="25"/>
      <c r="E98" s="25"/>
      <c r="F98" s="25"/>
      <c r="G98" s="26"/>
      <c r="H98" s="26"/>
      <c r="I98" s="26"/>
      <c r="J98" s="25"/>
      <c r="K98" s="25"/>
      <c r="L98" s="25"/>
      <c r="M98" s="25">
        <v>0</v>
      </c>
      <c r="N98" s="25">
        <v>0</v>
      </c>
      <c r="O98" s="25">
        <v>0</v>
      </c>
    </row>
    <row r="99" spans="1:15" s="22" customFormat="1" hidden="1" x14ac:dyDescent="0.2">
      <c r="A99" s="8"/>
      <c r="B99" s="20">
        <f t="shared" si="25"/>
        <v>0</v>
      </c>
      <c r="C99" s="20">
        <f t="shared" si="24"/>
        <v>0</v>
      </c>
      <c r="D99" s="25"/>
      <c r="E99" s="25"/>
      <c r="F99" s="25"/>
      <c r="G99" s="26"/>
      <c r="H99" s="26"/>
      <c r="I99" s="26"/>
      <c r="J99" s="25"/>
      <c r="K99" s="25"/>
      <c r="L99" s="25"/>
      <c r="M99" s="25">
        <v>0</v>
      </c>
      <c r="N99" s="25">
        <v>0</v>
      </c>
      <c r="O99" s="25">
        <v>0</v>
      </c>
    </row>
    <row r="100" spans="1:15" s="22" customFormat="1" ht="51" hidden="1" x14ac:dyDescent="0.2">
      <c r="A100" s="8" t="s">
        <v>32</v>
      </c>
      <c r="B100" s="20">
        <f t="shared" si="25"/>
        <v>30199151.580000002</v>
      </c>
      <c r="C100" s="20">
        <f t="shared" si="24"/>
        <v>30182222.659999996</v>
      </c>
      <c r="D100" s="25"/>
      <c r="E100" s="25"/>
      <c r="F100" s="25"/>
      <c r="G100" s="26">
        <v>36564900</v>
      </c>
      <c r="H100" s="26">
        <v>24218820.850000001</v>
      </c>
      <c r="I100" s="26">
        <v>24208401.329999998</v>
      </c>
      <c r="J100" s="26">
        <v>9375300</v>
      </c>
      <c r="K100" s="26">
        <v>5980330.7300000004</v>
      </c>
      <c r="L100" s="26">
        <v>5973821.3300000001</v>
      </c>
      <c r="M100" s="25">
        <v>0</v>
      </c>
      <c r="N100" s="25">
        <v>0</v>
      </c>
      <c r="O100" s="25">
        <v>0</v>
      </c>
    </row>
    <row r="101" spans="1:15" s="22" customFormat="1" ht="76.5" x14ac:dyDescent="0.2">
      <c r="A101" s="8" t="s">
        <v>94</v>
      </c>
      <c r="B101" s="20">
        <f t="shared" si="25"/>
        <v>45000</v>
      </c>
      <c r="C101" s="20">
        <f t="shared" si="24"/>
        <v>45000</v>
      </c>
      <c r="D101" s="25">
        <f>D102</f>
        <v>0</v>
      </c>
      <c r="E101" s="25">
        <f t="shared" ref="E101:L101" si="32">E102</f>
        <v>0</v>
      </c>
      <c r="F101" s="25">
        <f t="shared" si="32"/>
        <v>0</v>
      </c>
      <c r="G101" s="25">
        <f t="shared" si="32"/>
        <v>45000</v>
      </c>
      <c r="H101" s="25">
        <f t="shared" si="32"/>
        <v>45000</v>
      </c>
      <c r="I101" s="25">
        <f t="shared" si="32"/>
        <v>45000</v>
      </c>
      <c r="J101" s="25">
        <f t="shared" si="32"/>
        <v>0</v>
      </c>
      <c r="K101" s="25">
        <f t="shared" si="32"/>
        <v>0</v>
      </c>
      <c r="L101" s="25">
        <f t="shared" si="32"/>
        <v>0</v>
      </c>
      <c r="M101" s="25">
        <v>0</v>
      </c>
      <c r="N101" s="25">
        <v>0</v>
      </c>
      <c r="O101" s="25">
        <v>0</v>
      </c>
    </row>
    <row r="102" spans="1:15" s="22" customFormat="1" ht="127.5" hidden="1" x14ac:dyDescent="0.2">
      <c r="A102" s="8" t="s">
        <v>57</v>
      </c>
      <c r="B102" s="20">
        <f t="shared" si="25"/>
        <v>45000</v>
      </c>
      <c r="C102" s="20">
        <f t="shared" si="24"/>
        <v>45000</v>
      </c>
      <c r="D102" s="25">
        <f>D103</f>
        <v>0</v>
      </c>
      <c r="E102" s="25">
        <f t="shared" ref="E102:L102" si="33">E103</f>
        <v>0</v>
      </c>
      <c r="F102" s="25">
        <f t="shared" si="33"/>
        <v>0</v>
      </c>
      <c r="G102" s="25">
        <f t="shared" si="33"/>
        <v>45000</v>
      </c>
      <c r="H102" s="25">
        <f t="shared" si="33"/>
        <v>45000</v>
      </c>
      <c r="I102" s="25">
        <f t="shared" si="33"/>
        <v>45000</v>
      </c>
      <c r="J102" s="25">
        <f t="shared" si="33"/>
        <v>0</v>
      </c>
      <c r="K102" s="25">
        <f t="shared" si="33"/>
        <v>0</v>
      </c>
      <c r="L102" s="25">
        <f t="shared" si="33"/>
        <v>0</v>
      </c>
      <c r="M102" s="25">
        <v>0</v>
      </c>
      <c r="N102" s="25">
        <v>0</v>
      </c>
      <c r="O102" s="25">
        <v>0</v>
      </c>
    </row>
    <row r="103" spans="1:15" s="22" customFormat="1" ht="102" hidden="1" x14ac:dyDescent="0.2">
      <c r="A103" s="8" t="s">
        <v>58</v>
      </c>
      <c r="B103" s="20">
        <f t="shared" si="25"/>
        <v>45000</v>
      </c>
      <c r="C103" s="20">
        <f t="shared" si="24"/>
        <v>45000</v>
      </c>
      <c r="D103" s="25"/>
      <c r="E103" s="25"/>
      <c r="F103" s="25"/>
      <c r="G103" s="26">
        <v>45000</v>
      </c>
      <c r="H103" s="26">
        <v>45000</v>
      </c>
      <c r="I103" s="26">
        <v>45000</v>
      </c>
      <c r="J103" s="26"/>
      <c r="K103" s="26"/>
      <c r="L103" s="26"/>
      <c r="M103" s="25">
        <v>0</v>
      </c>
      <c r="N103" s="25">
        <v>0</v>
      </c>
      <c r="O103" s="25">
        <v>0</v>
      </c>
    </row>
    <row r="104" spans="1:15" s="63" customFormat="1" ht="38.25" x14ac:dyDescent="0.2">
      <c r="A104" s="61" t="s">
        <v>95</v>
      </c>
      <c r="B104" s="62">
        <f t="shared" si="25"/>
        <v>1324000</v>
      </c>
      <c r="C104" s="62">
        <f t="shared" si="24"/>
        <v>1324000</v>
      </c>
      <c r="D104" s="62">
        <f>D105</f>
        <v>890400</v>
      </c>
      <c r="E104" s="62">
        <f t="shared" ref="E104:L104" si="34">E105</f>
        <v>890400</v>
      </c>
      <c r="F104" s="62">
        <f t="shared" si="34"/>
        <v>890400</v>
      </c>
      <c r="G104" s="62">
        <f t="shared" si="34"/>
        <v>133600</v>
      </c>
      <c r="H104" s="62">
        <f t="shared" si="34"/>
        <v>133600</v>
      </c>
      <c r="I104" s="62">
        <f t="shared" si="34"/>
        <v>133600</v>
      </c>
      <c r="J104" s="62">
        <f t="shared" si="34"/>
        <v>300000</v>
      </c>
      <c r="K104" s="62">
        <f t="shared" si="34"/>
        <v>300000</v>
      </c>
      <c r="L104" s="62">
        <f t="shared" si="34"/>
        <v>300000</v>
      </c>
      <c r="M104" s="62">
        <v>0</v>
      </c>
      <c r="N104" s="62">
        <v>0</v>
      </c>
      <c r="O104" s="62">
        <v>0</v>
      </c>
    </row>
    <row r="105" spans="1:15" s="22" customFormat="1" ht="51" customHeight="1" x14ac:dyDescent="0.2">
      <c r="A105" s="8" t="s">
        <v>96</v>
      </c>
      <c r="B105" s="20">
        <f t="shared" si="25"/>
        <v>1324000</v>
      </c>
      <c r="C105" s="20">
        <f t="shared" si="24"/>
        <v>1324000</v>
      </c>
      <c r="D105" s="25">
        <v>890400</v>
      </c>
      <c r="E105" s="25">
        <v>890400</v>
      </c>
      <c r="F105" s="25">
        <v>890400</v>
      </c>
      <c r="G105" s="25">
        <f t="shared" ref="E105:L105" si="35">G106</f>
        <v>133600</v>
      </c>
      <c r="H105" s="25">
        <v>133600</v>
      </c>
      <c r="I105" s="25">
        <v>133600</v>
      </c>
      <c r="J105" s="25">
        <f t="shared" si="35"/>
        <v>300000</v>
      </c>
      <c r="K105" s="25">
        <v>300000</v>
      </c>
      <c r="L105" s="25">
        <v>300000</v>
      </c>
      <c r="M105" s="25">
        <v>0</v>
      </c>
      <c r="N105" s="25">
        <v>0</v>
      </c>
      <c r="O105" s="25">
        <v>0</v>
      </c>
    </row>
    <row r="106" spans="1:15" s="22" customFormat="1" ht="38.25" hidden="1" x14ac:dyDescent="0.2">
      <c r="A106" s="8" t="s">
        <v>59</v>
      </c>
      <c r="B106" s="20">
        <f t="shared" si="25"/>
        <v>20000</v>
      </c>
      <c r="C106" s="20">
        <f t="shared" si="24"/>
        <v>20000</v>
      </c>
      <c r="D106" s="25">
        <f>D107</f>
        <v>0</v>
      </c>
      <c r="E106" s="25">
        <f t="shared" ref="E106:L106" si="36">E107</f>
        <v>0</v>
      </c>
      <c r="F106" s="25">
        <f t="shared" si="36"/>
        <v>0</v>
      </c>
      <c r="G106" s="25">
        <f t="shared" si="36"/>
        <v>133600</v>
      </c>
      <c r="H106" s="25">
        <f t="shared" si="36"/>
        <v>0</v>
      </c>
      <c r="I106" s="25">
        <f t="shared" si="36"/>
        <v>0</v>
      </c>
      <c r="J106" s="25">
        <f t="shared" si="36"/>
        <v>300000</v>
      </c>
      <c r="K106" s="25">
        <f t="shared" si="36"/>
        <v>20000</v>
      </c>
      <c r="L106" s="25">
        <f t="shared" si="36"/>
        <v>20000</v>
      </c>
      <c r="M106" s="25">
        <v>0</v>
      </c>
      <c r="N106" s="25">
        <v>0</v>
      </c>
      <c r="O106" s="25">
        <v>0</v>
      </c>
    </row>
    <row r="107" spans="1:15" s="22" customFormat="1" ht="64.5" hidden="1" customHeight="1" x14ac:dyDescent="0.2">
      <c r="A107" s="8" t="s">
        <v>60</v>
      </c>
      <c r="B107" s="20">
        <f t="shared" si="25"/>
        <v>20000</v>
      </c>
      <c r="C107" s="20">
        <f t="shared" si="24"/>
        <v>20000</v>
      </c>
      <c r="D107" s="25"/>
      <c r="E107" s="25"/>
      <c r="F107" s="25"/>
      <c r="G107" s="26">
        <v>133600</v>
      </c>
      <c r="H107" s="26">
        <v>0</v>
      </c>
      <c r="I107" s="26">
        <v>0</v>
      </c>
      <c r="J107" s="33">
        <v>300000</v>
      </c>
      <c r="K107" s="33">
        <v>20000</v>
      </c>
      <c r="L107" s="33">
        <v>20000</v>
      </c>
      <c r="M107" s="25">
        <v>0</v>
      </c>
      <c r="N107" s="25">
        <v>0</v>
      </c>
      <c r="O107" s="25">
        <v>0</v>
      </c>
    </row>
    <row r="108" spans="1:15" s="63" customFormat="1" ht="51" x14ac:dyDescent="0.2">
      <c r="A108" s="61" t="s">
        <v>97</v>
      </c>
      <c r="B108" s="62">
        <f t="shared" si="25"/>
        <v>129800</v>
      </c>
      <c r="C108" s="62">
        <f t="shared" si="24"/>
        <v>129800</v>
      </c>
      <c r="D108" s="62">
        <f>D109</f>
        <v>0</v>
      </c>
      <c r="E108" s="62">
        <f t="shared" ref="E108:L108" si="37">E109</f>
        <v>0</v>
      </c>
      <c r="F108" s="62">
        <f t="shared" si="37"/>
        <v>0</v>
      </c>
      <c r="G108" s="62">
        <f t="shared" si="37"/>
        <v>103900</v>
      </c>
      <c r="H108" s="62">
        <f t="shared" si="37"/>
        <v>103900</v>
      </c>
      <c r="I108" s="62">
        <f t="shared" si="37"/>
        <v>103900</v>
      </c>
      <c r="J108" s="62">
        <f t="shared" si="37"/>
        <v>25900</v>
      </c>
      <c r="K108" s="62">
        <f t="shared" si="37"/>
        <v>25900</v>
      </c>
      <c r="L108" s="62">
        <f t="shared" si="37"/>
        <v>25900</v>
      </c>
      <c r="M108" s="62">
        <v>0</v>
      </c>
      <c r="N108" s="62">
        <v>0</v>
      </c>
      <c r="O108" s="62">
        <v>0</v>
      </c>
    </row>
    <row r="109" spans="1:15" s="22" customFormat="1" ht="76.5" x14ac:dyDescent="0.2">
      <c r="A109" s="8" t="s">
        <v>98</v>
      </c>
      <c r="B109" s="20">
        <f t="shared" si="25"/>
        <v>129800</v>
      </c>
      <c r="C109" s="20">
        <f t="shared" si="24"/>
        <v>129800</v>
      </c>
      <c r="D109" s="25">
        <f>D110</f>
        <v>0</v>
      </c>
      <c r="E109" s="25">
        <f t="shared" ref="E109:L109" si="38">E110</f>
        <v>0</v>
      </c>
      <c r="F109" s="25">
        <f t="shared" si="38"/>
        <v>0</v>
      </c>
      <c r="G109" s="25">
        <f t="shared" si="38"/>
        <v>103900</v>
      </c>
      <c r="H109" s="25">
        <v>103900</v>
      </c>
      <c r="I109" s="25">
        <v>103900</v>
      </c>
      <c r="J109" s="25">
        <f t="shared" si="38"/>
        <v>25900</v>
      </c>
      <c r="K109" s="25">
        <v>25900</v>
      </c>
      <c r="L109" s="25">
        <v>25900</v>
      </c>
      <c r="M109" s="25">
        <v>0</v>
      </c>
      <c r="N109" s="25">
        <v>0</v>
      </c>
      <c r="O109" s="25">
        <v>0</v>
      </c>
    </row>
    <row r="110" spans="1:15" s="22" customFormat="1" ht="37.5" hidden="1" customHeight="1" x14ac:dyDescent="0.2">
      <c r="A110" s="8" t="s">
        <v>61</v>
      </c>
      <c r="B110" s="20">
        <f t="shared" si="25"/>
        <v>0</v>
      </c>
      <c r="C110" s="20">
        <f t="shared" si="24"/>
        <v>0</v>
      </c>
      <c r="D110" s="25">
        <f>D111</f>
        <v>0</v>
      </c>
      <c r="E110" s="25">
        <f t="shared" ref="E110:L110" si="39">E111</f>
        <v>0</v>
      </c>
      <c r="F110" s="25">
        <f t="shared" si="39"/>
        <v>0</v>
      </c>
      <c r="G110" s="25">
        <f t="shared" si="39"/>
        <v>103900</v>
      </c>
      <c r="H110" s="25">
        <f t="shared" si="39"/>
        <v>0</v>
      </c>
      <c r="I110" s="25">
        <f t="shared" si="39"/>
        <v>0</v>
      </c>
      <c r="J110" s="25">
        <f t="shared" si="39"/>
        <v>25900</v>
      </c>
      <c r="K110" s="25">
        <f t="shared" si="39"/>
        <v>0</v>
      </c>
      <c r="L110" s="25">
        <f t="shared" si="39"/>
        <v>0</v>
      </c>
      <c r="M110" s="25">
        <v>0</v>
      </c>
      <c r="N110" s="25">
        <v>0</v>
      </c>
      <c r="O110" s="25">
        <v>0</v>
      </c>
    </row>
    <row r="111" spans="1:15" s="22" customFormat="1" ht="51" hidden="1" x14ac:dyDescent="0.2">
      <c r="A111" s="8" t="s">
        <v>62</v>
      </c>
      <c r="B111" s="20">
        <f t="shared" si="25"/>
        <v>0</v>
      </c>
      <c r="C111" s="20">
        <f t="shared" si="24"/>
        <v>0</v>
      </c>
      <c r="D111" s="25"/>
      <c r="E111" s="25"/>
      <c r="F111" s="25"/>
      <c r="G111" s="26">
        <v>103900</v>
      </c>
      <c r="H111" s="26">
        <v>0</v>
      </c>
      <c r="I111" s="26">
        <v>0</v>
      </c>
      <c r="J111" s="33">
        <v>25900</v>
      </c>
      <c r="K111" s="33">
        <v>0</v>
      </c>
      <c r="L111" s="33">
        <v>0</v>
      </c>
      <c r="M111" s="25">
        <v>0</v>
      </c>
      <c r="N111" s="25">
        <v>0</v>
      </c>
      <c r="O111" s="25">
        <v>0</v>
      </c>
    </row>
    <row r="112" spans="1:15" s="63" customFormat="1" ht="64.5" customHeight="1" x14ac:dyDescent="0.2">
      <c r="A112" s="61" t="s">
        <v>99</v>
      </c>
      <c r="B112" s="62">
        <f t="shared" si="25"/>
        <v>152350</v>
      </c>
      <c r="C112" s="62">
        <f t="shared" si="24"/>
        <v>152350</v>
      </c>
      <c r="D112" s="62">
        <f>D113</f>
        <v>0</v>
      </c>
      <c r="E112" s="62">
        <f t="shared" ref="E112:L112" si="40">E113</f>
        <v>0</v>
      </c>
      <c r="F112" s="62">
        <f t="shared" si="40"/>
        <v>0</v>
      </c>
      <c r="G112" s="62">
        <f t="shared" si="40"/>
        <v>136650</v>
      </c>
      <c r="H112" s="62">
        <f t="shared" si="40"/>
        <v>136650</v>
      </c>
      <c r="I112" s="62">
        <f t="shared" si="40"/>
        <v>136650</v>
      </c>
      <c r="J112" s="62">
        <f t="shared" si="40"/>
        <v>15700</v>
      </c>
      <c r="K112" s="62">
        <f t="shared" si="40"/>
        <v>15700</v>
      </c>
      <c r="L112" s="62">
        <f t="shared" si="40"/>
        <v>15700</v>
      </c>
      <c r="M112" s="62">
        <v>0</v>
      </c>
      <c r="N112" s="62">
        <v>0</v>
      </c>
      <c r="O112" s="62">
        <v>0</v>
      </c>
    </row>
    <row r="113" spans="1:15" s="22" customFormat="1" ht="102" x14ac:dyDescent="0.2">
      <c r="A113" s="8" t="s">
        <v>100</v>
      </c>
      <c r="B113" s="20">
        <f t="shared" si="25"/>
        <v>152350</v>
      </c>
      <c r="C113" s="20">
        <f t="shared" si="24"/>
        <v>152350</v>
      </c>
      <c r="D113" s="25">
        <f>D114</f>
        <v>0</v>
      </c>
      <c r="E113" s="25">
        <f t="shared" ref="E113:L113" si="41">E114</f>
        <v>0</v>
      </c>
      <c r="F113" s="25">
        <f t="shared" si="41"/>
        <v>0</v>
      </c>
      <c r="G113" s="25">
        <v>136650</v>
      </c>
      <c r="H113" s="25">
        <v>136650</v>
      </c>
      <c r="I113" s="25">
        <v>136650</v>
      </c>
      <c r="J113" s="25">
        <v>15700</v>
      </c>
      <c r="K113" s="25">
        <v>15700</v>
      </c>
      <c r="L113" s="25">
        <v>15700</v>
      </c>
      <c r="M113" s="25">
        <v>0</v>
      </c>
      <c r="N113" s="25">
        <v>0</v>
      </c>
      <c r="O113" s="25">
        <v>0</v>
      </c>
    </row>
    <row r="114" spans="1:15" s="16" customFormat="1" ht="38.25" hidden="1" x14ac:dyDescent="0.2">
      <c r="A114" s="13" t="s">
        <v>63</v>
      </c>
      <c r="B114" s="19">
        <f t="shared" si="25"/>
        <v>0</v>
      </c>
      <c r="C114" s="19">
        <f t="shared" si="24"/>
        <v>0</v>
      </c>
      <c r="D114" s="15">
        <f>D115</f>
        <v>0</v>
      </c>
      <c r="E114" s="15">
        <f t="shared" ref="E114:L114" si="42">E115</f>
        <v>0</v>
      </c>
      <c r="F114" s="15">
        <f t="shared" si="42"/>
        <v>0</v>
      </c>
      <c r="G114" s="15">
        <f t="shared" si="42"/>
        <v>107700</v>
      </c>
      <c r="H114" s="15">
        <f t="shared" si="42"/>
        <v>0</v>
      </c>
      <c r="I114" s="15">
        <f t="shared" si="42"/>
        <v>0</v>
      </c>
      <c r="J114" s="15">
        <f t="shared" si="42"/>
        <v>15000</v>
      </c>
      <c r="K114" s="15">
        <f t="shared" si="42"/>
        <v>0</v>
      </c>
      <c r="L114" s="15">
        <f t="shared" si="42"/>
        <v>0</v>
      </c>
      <c r="M114" s="15">
        <v>0</v>
      </c>
      <c r="N114" s="15">
        <v>0</v>
      </c>
      <c r="O114" s="15">
        <v>0</v>
      </c>
    </row>
    <row r="115" spans="1:15" s="9" customFormat="1" ht="76.5" hidden="1" x14ac:dyDescent="0.2">
      <c r="A115" s="8" t="s">
        <v>64</v>
      </c>
      <c r="B115" s="19">
        <f t="shared" si="25"/>
        <v>0</v>
      </c>
      <c r="C115" s="19">
        <f t="shared" si="24"/>
        <v>0</v>
      </c>
      <c r="D115" s="25"/>
      <c r="E115" s="25"/>
      <c r="F115" s="25"/>
      <c r="G115" s="32">
        <f>60700+47000</f>
        <v>107700</v>
      </c>
      <c r="H115" s="32">
        <v>0</v>
      </c>
      <c r="I115" s="32">
        <v>0</v>
      </c>
      <c r="J115" s="33">
        <f>7500+7500</f>
        <v>15000</v>
      </c>
      <c r="K115" s="33">
        <v>0</v>
      </c>
      <c r="L115" s="33">
        <v>0</v>
      </c>
      <c r="M115" s="15">
        <v>0</v>
      </c>
      <c r="N115" s="15">
        <v>0</v>
      </c>
      <c r="O115" s="15">
        <v>0</v>
      </c>
    </row>
    <row r="116" spans="1:15" s="9" customFormat="1" ht="14.25" hidden="1" customHeight="1" x14ac:dyDescent="0.2">
      <c r="A116" s="8"/>
      <c r="B116" s="19">
        <f t="shared" si="25"/>
        <v>0</v>
      </c>
      <c r="C116" s="19">
        <f t="shared" si="24"/>
        <v>0</v>
      </c>
      <c r="D116" s="25"/>
      <c r="E116" s="25"/>
      <c r="F116" s="25"/>
      <c r="G116" s="32"/>
      <c r="H116" s="32"/>
      <c r="I116" s="32"/>
      <c r="J116" s="33"/>
      <c r="K116" s="33"/>
      <c r="L116" s="25"/>
      <c r="M116" s="15">
        <v>0</v>
      </c>
      <c r="N116" s="15">
        <v>0</v>
      </c>
      <c r="O116" s="15">
        <v>0</v>
      </c>
    </row>
    <row r="117" spans="1:15" hidden="1" x14ac:dyDescent="0.2">
      <c r="A117" s="2"/>
      <c r="B117" s="19">
        <f t="shared" si="25"/>
        <v>0</v>
      </c>
      <c r="C117" s="19">
        <f t="shared" si="24"/>
        <v>0</v>
      </c>
      <c r="D117" s="34"/>
      <c r="E117" s="34"/>
      <c r="F117" s="34"/>
      <c r="G117" s="34"/>
      <c r="H117" s="34"/>
      <c r="I117" s="34"/>
      <c r="J117" s="34"/>
      <c r="K117" s="34"/>
      <c r="L117" s="34"/>
      <c r="M117" s="15">
        <v>0</v>
      </c>
      <c r="N117" s="15">
        <v>0</v>
      </c>
      <c r="O117" s="15">
        <v>0</v>
      </c>
    </row>
    <row r="118" spans="1:15" s="5" customFormat="1" hidden="1" x14ac:dyDescent="0.2">
      <c r="A118" s="3"/>
      <c r="B118" s="19">
        <f t="shared" si="25"/>
        <v>0</v>
      </c>
      <c r="C118" s="19">
        <f t="shared" si="24"/>
        <v>0</v>
      </c>
      <c r="D118" s="35"/>
      <c r="E118" s="35"/>
      <c r="F118" s="35"/>
      <c r="G118" s="35"/>
      <c r="H118" s="35"/>
      <c r="I118" s="35"/>
      <c r="J118" s="35"/>
      <c r="K118" s="35"/>
      <c r="L118" s="35"/>
      <c r="M118" s="15">
        <v>0</v>
      </c>
      <c r="N118" s="15">
        <v>0</v>
      </c>
      <c r="O118" s="15">
        <v>0</v>
      </c>
    </row>
    <row r="119" spans="1:15" s="7" customFormat="1" ht="15" hidden="1" x14ac:dyDescent="0.25">
      <c r="A119" s="6"/>
      <c r="B119" s="19">
        <f t="shared" si="25"/>
        <v>0</v>
      </c>
      <c r="C119" s="19">
        <f t="shared" si="24"/>
        <v>0</v>
      </c>
      <c r="D119" s="36"/>
      <c r="E119" s="36"/>
      <c r="F119" s="36"/>
      <c r="G119" s="37"/>
      <c r="H119" s="37"/>
      <c r="I119" s="37"/>
      <c r="J119" s="36"/>
      <c r="K119" s="36"/>
      <c r="L119" s="36"/>
      <c r="M119" s="15">
        <v>0</v>
      </c>
      <c r="N119" s="15">
        <v>0</v>
      </c>
      <c r="O119" s="15">
        <v>0</v>
      </c>
    </row>
    <row r="120" spans="1:15" hidden="1" x14ac:dyDescent="0.2">
      <c r="A120" s="2"/>
      <c r="B120" s="19">
        <f t="shared" si="25"/>
        <v>0</v>
      </c>
      <c r="C120" s="19">
        <f t="shared" si="24"/>
        <v>0</v>
      </c>
      <c r="D120" s="34"/>
      <c r="E120" s="34"/>
      <c r="F120" s="34"/>
      <c r="G120" s="34"/>
      <c r="H120" s="34"/>
      <c r="I120" s="34"/>
      <c r="J120" s="34"/>
      <c r="K120" s="34"/>
      <c r="L120" s="34"/>
      <c r="M120" s="15">
        <v>0</v>
      </c>
      <c r="N120" s="15">
        <v>0</v>
      </c>
      <c r="O120" s="15">
        <v>0</v>
      </c>
    </row>
    <row r="121" spans="1:15" ht="51.75" hidden="1" customHeight="1" x14ac:dyDescent="0.2">
      <c r="A121" s="2"/>
      <c r="B121" s="19">
        <f t="shared" si="25"/>
        <v>0</v>
      </c>
      <c r="C121" s="19">
        <f t="shared" si="24"/>
        <v>0</v>
      </c>
      <c r="D121" s="34"/>
      <c r="E121" s="34"/>
      <c r="F121" s="34"/>
      <c r="G121" s="34"/>
      <c r="H121" s="34"/>
      <c r="I121" s="34"/>
      <c r="J121" s="34"/>
      <c r="K121" s="34"/>
      <c r="L121" s="34"/>
      <c r="M121" s="15">
        <v>0</v>
      </c>
      <c r="N121" s="15">
        <v>0</v>
      </c>
      <c r="O121" s="15">
        <v>0</v>
      </c>
    </row>
    <row r="122" spans="1:15" hidden="1" x14ac:dyDescent="0.2">
      <c r="A122" s="3"/>
      <c r="B122" s="19">
        <f t="shared" si="25"/>
        <v>0</v>
      </c>
      <c r="C122" s="19">
        <f t="shared" si="24"/>
        <v>0</v>
      </c>
      <c r="D122" s="35"/>
      <c r="E122" s="35"/>
      <c r="F122" s="35"/>
      <c r="G122" s="35"/>
      <c r="H122" s="35"/>
      <c r="I122" s="35"/>
      <c r="J122" s="35"/>
      <c r="K122" s="35"/>
      <c r="L122" s="35"/>
      <c r="M122" s="15">
        <v>0</v>
      </c>
      <c r="N122" s="15">
        <v>0</v>
      </c>
      <c r="O122" s="15">
        <v>0</v>
      </c>
    </row>
    <row r="123" spans="1:15" hidden="1" x14ac:dyDescent="0.2">
      <c r="A123" s="3"/>
      <c r="B123" s="19">
        <f t="shared" si="25"/>
        <v>0</v>
      </c>
      <c r="C123" s="19">
        <f t="shared" si="24"/>
        <v>0</v>
      </c>
      <c r="D123" s="35"/>
      <c r="E123" s="35"/>
      <c r="F123" s="35"/>
      <c r="G123" s="35"/>
      <c r="H123" s="35"/>
      <c r="I123" s="35"/>
      <c r="J123" s="35"/>
      <c r="K123" s="35"/>
      <c r="L123" s="35"/>
      <c r="M123" s="15">
        <v>0</v>
      </c>
      <c r="N123" s="15">
        <v>0</v>
      </c>
      <c r="O123" s="15">
        <v>0</v>
      </c>
    </row>
    <row r="124" spans="1:15" hidden="1" x14ac:dyDescent="0.2">
      <c r="A124" s="2"/>
      <c r="B124" s="19">
        <f t="shared" si="25"/>
        <v>0</v>
      </c>
      <c r="C124" s="19">
        <f t="shared" si="24"/>
        <v>0</v>
      </c>
      <c r="D124" s="34"/>
      <c r="E124" s="34"/>
      <c r="F124" s="34"/>
      <c r="G124" s="34"/>
      <c r="H124" s="34"/>
      <c r="I124" s="34"/>
      <c r="J124" s="34"/>
      <c r="K124" s="34"/>
      <c r="L124" s="34"/>
      <c r="M124" s="15">
        <v>0</v>
      </c>
      <c r="N124" s="15">
        <v>0</v>
      </c>
      <c r="O124" s="15">
        <v>0</v>
      </c>
    </row>
    <row r="125" spans="1:15" hidden="1" x14ac:dyDescent="0.2">
      <c r="A125" s="2"/>
      <c r="B125" s="19">
        <f t="shared" si="25"/>
        <v>0</v>
      </c>
      <c r="C125" s="19">
        <f t="shared" si="24"/>
        <v>0</v>
      </c>
      <c r="D125" s="34"/>
      <c r="E125" s="34"/>
      <c r="F125" s="34"/>
      <c r="G125" s="34"/>
      <c r="H125" s="34"/>
      <c r="I125" s="34"/>
      <c r="J125" s="34"/>
      <c r="K125" s="34"/>
      <c r="L125" s="34"/>
      <c r="M125" s="15">
        <v>0</v>
      </c>
      <c r="N125" s="15">
        <v>0</v>
      </c>
      <c r="O125" s="15">
        <v>0</v>
      </c>
    </row>
    <row r="126" spans="1:15" ht="153.75" hidden="1" customHeight="1" x14ac:dyDescent="0.2">
      <c r="A126" s="3"/>
      <c r="B126" s="19">
        <f t="shared" si="25"/>
        <v>0</v>
      </c>
      <c r="C126" s="19">
        <f t="shared" si="24"/>
        <v>0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15">
        <v>0</v>
      </c>
      <c r="N126" s="15">
        <v>0</v>
      </c>
      <c r="O126" s="15">
        <v>0</v>
      </c>
    </row>
    <row r="127" spans="1:15" hidden="1" x14ac:dyDescent="0.2">
      <c r="A127" s="3"/>
      <c r="B127" s="19">
        <f t="shared" si="25"/>
        <v>0</v>
      </c>
      <c r="C127" s="19">
        <f t="shared" si="24"/>
        <v>0</v>
      </c>
      <c r="D127" s="27"/>
      <c r="E127" s="27"/>
      <c r="F127" s="27"/>
      <c r="G127" s="35"/>
      <c r="H127" s="35"/>
      <c r="I127" s="35"/>
      <c r="J127" s="27"/>
      <c r="K127" s="27"/>
      <c r="L127" s="27"/>
      <c r="M127" s="15">
        <v>0</v>
      </c>
      <c r="N127" s="15">
        <v>0</v>
      </c>
      <c r="O127" s="15">
        <v>0</v>
      </c>
    </row>
    <row r="128" spans="1:15" hidden="1" x14ac:dyDescent="0.2">
      <c r="A128" s="3"/>
      <c r="B128" s="19">
        <f t="shared" si="25"/>
        <v>0</v>
      </c>
      <c r="C128" s="19">
        <f t="shared" si="24"/>
        <v>0</v>
      </c>
      <c r="D128" s="27"/>
      <c r="E128" s="27"/>
      <c r="F128" s="27"/>
      <c r="G128" s="35"/>
      <c r="H128" s="35"/>
      <c r="I128" s="35"/>
      <c r="J128" s="27"/>
      <c r="K128" s="27"/>
      <c r="L128" s="27"/>
      <c r="M128" s="15">
        <v>0</v>
      </c>
      <c r="N128" s="15">
        <v>0</v>
      </c>
      <c r="O128" s="15">
        <v>0</v>
      </c>
    </row>
    <row r="129" spans="1:15" s="9" customFormat="1" hidden="1" x14ac:dyDescent="0.2">
      <c r="A129" s="13"/>
      <c r="B129" s="19">
        <f t="shared" si="25"/>
        <v>0</v>
      </c>
      <c r="C129" s="19">
        <f t="shared" si="24"/>
        <v>0</v>
      </c>
      <c r="D129" s="15"/>
      <c r="E129" s="15"/>
      <c r="F129" s="15"/>
      <c r="G129" s="15"/>
      <c r="H129" s="15"/>
      <c r="I129" s="15"/>
      <c r="J129" s="15"/>
      <c r="K129" s="15"/>
      <c r="L129" s="15"/>
      <c r="M129" s="15">
        <v>0</v>
      </c>
      <c r="N129" s="15">
        <v>0</v>
      </c>
      <c r="O129" s="15">
        <v>0</v>
      </c>
    </row>
    <row r="130" spans="1:15" s="9" customFormat="1" hidden="1" x14ac:dyDescent="0.2">
      <c r="A130" s="8"/>
      <c r="B130" s="19">
        <f t="shared" si="25"/>
        <v>0</v>
      </c>
      <c r="C130" s="19">
        <f t="shared" si="24"/>
        <v>0</v>
      </c>
      <c r="D130" s="25"/>
      <c r="E130" s="25"/>
      <c r="F130" s="25"/>
      <c r="G130" s="25"/>
      <c r="H130" s="25"/>
      <c r="I130" s="25"/>
      <c r="J130" s="25"/>
      <c r="K130" s="25"/>
      <c r="L130" s="25"/>
      <c r="M130" s="15">
        <v>0</v>
      </c>
      <c r="N130" s="15">
        <v>0</v>
      </c>
      <c r="O130" s="15">
        <v>0</v>
      </c>
    </row>
    <row r="131" spans="1:15" hidden="1" x14ac:dyDescent="0.2">
      <c r="A131" s="2"/>
      <c r="B131" s="19">
        <f t="shared" si="25"/>
        <v>0</v>
      </c>
      <c r="C131" s="19">
        <f t="shared" si="24"/>
        <v>0</v>
      </c>
      <c r="D131" s="34"/>
      <c r="E131" s="34"/>
      <c r="F131" s="34"/>
      <c r="G131" s="34"/>
      <c r="H131" s="34"/>
      <c r="I131" s="34"/>
      <c r="J131" s="34"/>
      <c r="K131" s="34"/>
      <c r="L131" s="34"/>
      <c r="M131" s="15">
        <v>0</v>
      </c>
      <c r="N131" s="15">
        <v>0</v>
      </c>
      <c r="O131" s="15">
        <v>0</v>
      </c>
    </row>
    <row r="132" spans="1:15" ht="55.5" hidden="1" customHeight="1" x14ac:dyDescent="0.2">
      <c r="A132" s="3"/>
      <c r="B132" s="19">
        <f t="shared" si="25"/>
        <v>0</v>
      </c>
      <c r="C132" s="19">
        <f t="shared" si="24"/>
        <v>0</v>
      </c>
      <c r="D132" s="27"/>
      <c r="E132" s="27"/>
      <c r="F132" s="27"/>
      <c r="G132" s="35"/>
      <c r="H132" s="35"/>
      <c r="I132" s="35"/>
      <c r="J132" s="35"/>
      <c r="K132" s="35"/>
      <c r="L132" s="35"/>
      <c r="M132" s="15">
        <v>0</v>
      </c>
      <c r="N132" s="15">
        <v>0</v>
      </c>
      <c r="O132" s="15">
        <v>0</v>
      </c>
    </row>
    <row r="133" spans="1:15" hidden="1" x14ac:dyDescent="0.2">
      <c r="A133" s="2"/>
      <c r="B133" s="19">
        <f t="shared" si="25"/>
        <v>0</v>
      </c>
      <c r="C133" s="19">
        <f t="shared" si="24"/>
        <v>0</v>
      </c>
      <c r="D133" s="34"/>
      <c r="E133" s="34"/>
      <c r="F133" s="34"/>
      <c r="G133" s="38"/>
      <c r="H133" s="38"/>
      <c r="I133" s="38"/>
      <c r="J133" s="38"/>
      <c r="K133" s="38"/>
      <c r="L133" s="38"/>
      <c r="M133" s="15">
        <v>0</v>
      </c>
      <c r="N133" s="15">
        <v>0</v>
      </c>
      <c r="O133" s="15">
        <v>0</v>
      </c>
    </row>
    <row r="134" spans="1:15" hidden="1" x14ac:dyDescent="0.2">
      <c r="A134" s="3"/>
      <c r="B134" s="19">
        <f t="shared" si="25"/>
        <v>0</v>
      </c>
      <c r="C134" s="19">
        <f t="shared" si="24"/>
        <v>0</v>
      </c>
      <c r="D134" s="27"/>
      <c r="E134" s="27"/>
      <c r="F134" s="27"/>
      <c r="G134" s="35"/>
      <c r="H134" s="35"/>
      <c r="I134" s="35"/>
      <c r="J134" s="35"/>
      <c r="K134" s="35"/>
      <c r="L134" s="35"/>
      <c r="M134" s="15">
        <v>0</v>
      </c>
      <c r="N134" s="15">
        <v>0</v>
      </c>
      <c r="O134" s="15">
        <v>0</v>
      </c>
    </row>
    <row r="135" spans="1:15" ht="0.75" hidden="1" customHeight="1" x14ac:dyDescent="0.2">
      <c r="A135" s="2"/>
      <c r="B135" s="19">
        <f t="shared" si="25"/>
        <v>0</v>
      </c>
      <c r="C135" s="19">
        <f t="shared" si="24"/>
        <v>0</v>
      </c>
      <c r="D135" s="38"/>
      <c r="E135" s="38"/>
      <c r="F135" s="38"/>
      <c r="G135" s="35"/>
      <c r="H135" s="35"/>
      <c r="I135" s="35"/>
      <c r="J135" s="35"/>
      <c r="K135" s="35"/>
      <c r="L135" s="35"/>
      <c r="M135" s="15">
        <v>0</v>
      </c>
      <c r="N135" s="15">
        <v>0</v>
      </c>
      <c r="O135" s="15">
        <v>0</v>
      </c>
    </row>
    <row r="136" spans="1:15" s="9" customFormat="1" ht="18.75" hidden="1" customHeight="1" x14ac:dyDescent="0.2">
      <c r="A136" s="39"/>
      <c r="B136" s="40">
        <f t="shared" si="25"/>
        <v>0</v>
      </c>
      <c r="C136" s="40">
        <f t="shared" si="24"/>
        <v>0</v>
      </c>
      <c r="D136" s="55"/>
      <c r="E136" s="55"/>
      <c r="F136" s="55"/>
      <c r="G136" s="56"/>
      <c r="H136" s="56"/>
      <c r="I136" s="56"/>
      <c r="J136" s="56"/>
      <c r="K136" s="56"/>
      <c r="L136" s="56"/>
      <c r="M136" s="41">
        <v>0</v>
      </c>
      <c r="N136" s="41">
        <v>0</v>
      </c>
      <c r="O136" s="41">
        <v>0</v>
      </c>
    </row>
    <row r="137" spans="1:15" s="69" customFormat="1" x14ac:dyDescent="0.2">
      <c r="A137" s="67" t="s">
        <v>27</v>
      </c>
      <c r="B137" s="68">
        <f t="shared" si="25"/>
        <v>381666132.51999998</v>
      </c>
      <c r="C137" s="68">
        <f t="shared" si="24"/>
        <v>381612052.46999997</v>
      </c>
      <c r="D137" s="68">
        <f>D112+D108+D104+D87+D83+D74+D69+D59+D38+D33+D11</f>
        <v>28424390</v>
      </c>
      <c r="E137" s="68">
        <f t="shared" ref="E137:L137" si="43">E112+E108+E104+E87+E83+E74+E69+E59+E38+E33+E11</f>
        <v>27759420</v>
      </c>
      <c r="F137" s="68">
        <f t="shared" si="43"/>
        <v>27759420</v>
      </c>
      <c r="G137" s="68">
        <f t="shared" si="43"/>
        <v>344153423</v>
      </c>
      <c r="H137" s="68">
        <f t="shared" si="43"/>
        <v>343578253.00999999</v>
      </c>
      <c r="I137" s="68">
        <f t="shared" si="43"/>
        <v>343554572.81999999</v>
      </c>
      <c r="J137" s="68">
        <f t="shared" si="43"/>
        <v>10780358</v>
      </c>
      <c r="K137" s="68">
        <f t="shared" si="43"/>
        <v>10328459.51</v>
      </c>
      <c r="L137" s="68">
        <f t="shared" si="43"/>
        <v>10298059.65</v>
      </c>
      <c r="M137" s="68">
        <v>0</v>
      </c>
      <c r="N137" s="68">
        <v>0</v>
      </c>
      <c r="O137" s="68">
        <v>0</v>
      </c>
    </row>
    <row r="138" spans="1:15" s="9" customFormat="1" x14ac:dyDescent="0.2">
      <c r="A138" s="42"/>
      <c r="B138" s="43"/>
      <c r="C138" s="44"/>
      <c r="D138" s="45"/>
      <c r="E138" s="45"/>
      <c r="F138" s="45"/>
      <c r="G138" s="46"/>
      <c r="H138" s="46"/>
      <c r="I138" s="46"/>
      <c r="J138" s="47"/>
      <c r="K138" s="47"/>
      <c r="L138" s="47"/>
      <c r="M138" s="48"/>
      <c r="N138" s="48"/>
      <c r="O138" s="48"/>
    </row>
    <row r="139" spans="1:15" s="9" customFormat="1" x14ac:dyDescent="0.2">
      <c r="A139" s="42"/>
      <c r="B139" s="43"/>
      <c r="C139" s="44"/>
      <c r="D139" s="45"/>
      <c r="E139" s="45"/>
      <c r="F139" s="45"/>
      <c r="G139" s="46"/>
      <c r="H139" s="46"/>
      <c r="I139" s="46"/>
      <c r="J139" s="46"/>
      <c r="K139" s="46"/>
      <c r="L139" s="46"/>
      <c r="M139" s="45"/>
      <c r="N139" s="47"/>
      <c r="O139" s="45"/>
    </row>
    <row r="140" spans="1:15" s="9" customFormat="1" x14ac:dyDescent="0.2">
      <c r="A140" s="42"/>
      <c r="B140" s="43"/>
      <c r="C140" s="44"/>
      <c r="D140" s="45"/>
      <c r="E140" s="45"/>
      <c r="F140" s="45"/>
      <c r="G140" s="46"/>
      <c r="H140" s="46"/>
      <c r="I140" s="46"/>
      <c r="J140" s="46"/>
      <c r="K140" s="46"/>
      <c r="L140" s="46"/>
      <c r="M140" s="45"/>
      <c r="N140" s="47"/>
      <c r="O140" s="45"/>
    </row>
    <row r="141" spans="1:15" s="9" customFormat="1" ht="20.25" x14ac:dyDescent="0.3">
      <c r="A141" s="49"/>
      <c r="B141" s="50"/>
      <c r="C141" s="50"/>
      <c r="D141" s="51"/>
      <c r="E141" s="45"/>
      <c r="F141" s="45"/>
      <c r="G141" s="47"/>
      <c r="H141" s="51"/>
      <c r="I141" s="52"/>
      <c r="J141" s="53"/>
      <c r="K141" s="53"/>
      <c r="L141" s="53"/>
      <c r="M141" s="54"/>
      <c r="N141" s="45"/>
      <c r="O141" s="54"/>
    </row>
    <row r="142" spans="1:15" x14ac:dyDescent="0.2">
      <c r="A142" s="10"/>
      <c r="B142" s="10"/>
      <c r="C142" s="10"/>
      <c r="D142" s="17"/>
      <c r="E142" s="17"/>
      <c r="F142" s="10"/>
      <c r="G142" s="10"/>
      <c r="H142" s="10"/>
      <c r="I142" s="11"/>
    </row>
    <row r="145" spans="4:4" x14ac:dyDescent="0.2">
      <c r="D145" s="12"/>
    </row>
  </sheetData>
  <mergeCells count="13">
    <mergeCell ref="A5:I5"/>
    <mergeCell ref="A6:I6"/>
    <mergeCell ref="B9:C9"/>
    <mergeCell ref="A1:I1"/>
    <mergeCell ref="A2:I2"/>
    <mergeCell ref="A3:I3"/>
    <mergeCell ref="A4:I4"/>
    <mergeCell ref="M9:O9"/>
    <mergeCell ref="A7:I7"/>
    <mergeCell ref="A8:I8"/>
    <mergeCell ref="D9:F9"/>
    <mergeCell ref="G9:I9"/>
    <mergeCell ref="J9:L9"/>
  </mergeCells>
  <phoneticPr fontId="10" type="noConversion"/>
  <pageMargins left="0.7" right="0.7" top="0.75" bottom="0.75" header="0.3" footer="0.3"/>
  <pageSetup paperSize="9" scale="57" orientation="landscape" verticalDpi="0" r:id="rId1"/>
  <rowBreaks count="1" manualBreakCount="1">
    <brk id="8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ГП+соф.</vt:lpstr>
      <vt:lpstr>'ГП+соф.'!Область_печати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Ольга Ершова</cp:lastModifiedBy>
  <cp:lastPrinted>2017-02-28T05:54:44Z</cp:lastPrinted>
  <dcterms:created xsi:type="dcterms:W3CDTF">2015-07-14T07:32:35Z</dcterms:created>
  <dcterms:modified xsi:type="dcterms:W3CDTF">2017-02-28T05:55:22Z</dcterms:modified>
</cp:coreProperties>
</file>