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80" windowHeight="111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U98" i="1"/>
  <c r="V94"/>
  <c r="W94"/>
  <c r="X94"/>
  <c r="Y94"/>
  <c r="Z94"/>
  <c r="AA94"/>
  <c r="AB94"/>
  <c r="AC94"/>
  <c r="AD94"/>
  <c r="AE94"/>
  <c r="AF94"/>
  <c r="U94"/>
  <c r="AL94" s="1"/>
  <c r="U93"/>
  <c r="V93"/>
  <c r="W93"/>
  <c r="X93"/>
  <c r="Y93"/>
  <c r="Z93"/>
  <c r="AA93"/>
  <c r="AB93"/>
  <c r="AC93"/>
  <c r="AD93"/>
  <c r="AE93"/>
  <c r="AF93"/>
  <c r="V92"/>
  <c r="W92"/>
  <c r="X92"/>
  <c r="Y92"/>
  <c r="Z92"/>
  <c r="AA92"/>
  <c r="AB92"/>
  <c r="AC92"/>
  <c r="AD92"/>
  <c r="AE92"/>
  <c r="AF92"/>
  <c r="U92"/>
  <c r="AL93"/>
  <c r="AL89"/>
  <c r="AL90"/>
  <c r="AL88"/>
  <c r="AG88"/>
  <c r="AH88"/>
  <c r="AI88"/>
  <c r="AJ88"/>
  <c r="AK88"/>
  <c r="AL87"/>
  <c r="AL81"/>
  <c r="AL80"/>
  <c r="AL79"/>
  <c r="AL78"/>
  <c r="AL77"/>
  <c r="AL76"/>
  <c r="AL74"/>
  <c r="AG74"/>
  <c r="AH74"/>
  <c r="AI74"/>
  <c r="AJ74"/>
  <c r="AK74"/>
  <c r="AL73"/>
  <c r="AL68"/>
  <c r="AL69"/>
  <c r="AG65"/>
  <c r="AH65"/>
  <c r="AI65"/>
  <c r="AJ65"/>
  <c r="AK65"/>
  <c r="AL64"/>
  <c r="AL65"/>
  <c r="AL66"/>
  <c r="AL60"/>
  <c r="AL61"/>
  <c r="AL58"/>
  <c r="AL52"/>
  <c r="AL49"/>
  <c r="AL50"/>
  <c r="AG49"/>
  <c r="AH49"/>
  <c r="AI49"/>
  <c r="AJ49"/>
  <c r="AK49"/>
  <c r="AL48"/>
  <c r="AL45"/>
  <c r="AL44"/>
  <c r="AL42"/>
  <c r="AG42"/>
  <c r="AH42"/>
  <c r="AI42"/>
  <c r="AJ42"/>
  <c r="AK42"/>
  <c r="AL41"/>
  <c r="AL40"/>
  <c r="AL27"/>
  <c r="AL26"/>
  <c r="AL19"/>
  <c r="AL20"/>
  <c r="AL17"/>
  <c r="AL16"/>
  <c r="AL13"/>
  <c r="AL14"/>
  <c r="AL11"/>
  <c r="AL10"/>
  <c r="AL92" l="1"/>
  <c r="AL91"/>
  <c r="AL9"/>
  <c r="AL12"/>
  <c r="AL15"/>
  <c r="AL18"/>
  <c r="AL21"/>
  <c r="AL22"/>
  <c r="AL23"/>
  <c r="AL24"/>
  <c r="AL25"/>
  <c r="AL28"/>
  <c r="AL29"/>
  <c r="AL30"/>
  <c r="AL31"/>
  <c r="AL32"/>
  <c r="AL33"/>
  <c r="AL34"/>
  <c r="AL35"/>
  <c r="AL36"/>
  <c r="AL37"/>
  <c r="AL38"/>
  <c r="AL39"/>
  <c r="AL43"/>
  <c r="AL46"/>
  <c r="AL47"/>
  <c r="AL51"/>
  <c r="AL53"/>
  <c r="AL54"/>
  <c r="AL55"/>
  <c r="AL56"/>
  <c r="AL57"/>
  <c r="AL59"/>
  <c r="AL62"/>
  <c r="AL63"/>
  <c r="AL67"/>
  <c r="AL70"/>
  <c r="AL71"/>
  <c r="AL72"/>
  <c r="AL75"/>
  <c r="AL82"/>
  <c r="AL83"/>
  <c r="AL84"/>
  <c r="AL85"/>
  <c r="AL86"/>
  <c r="AL8"/>
</calcChain>
</file>

<file path=xl/sharedStrings.xml><?xml version="1.0" encoding="utf-8"?>
<sst xmlns="http://schemas.openxmlformats.org/spreadsheetml/2006/main" count="363" uniqueCount="98">
  <si>
    <t>комитет финансов Администрации Окуловского муниципального района</t>
  </si>
  <si>
    <t>за период с 01.01.2016г. по 31.10.2016г.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</si>
  <si>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</si>
  <si>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</si>
  <si>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</si>
  <si>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</si>
  <si>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</si>
  <si>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</si>
  <si>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</si>
  <si>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</si>
  <si>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</si>
  <si>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</si>
  <si>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Уточненный лимит БО</t>
  </si>
  <si>
    <t>Финансирование</t>
  </si>
  <si>
    <t>Касс. расход</t>
  </si>
  <si>
    <t>Исполнение лимитов</t>
  </si>
  <si>
    <t>I квартал</t>
  </si>
  <si>
    <t>II квартал</t>
  </si>
  <si>
    <t>III квартал</t>
  </si>
  <si>
    <t>IV квартал</t>
  </si>
  <si>
    <t xml:space="preserve">    Муниципальная программа "Управление муниципальными финансами в Окуловском муниципальном районе на 2014-2020 годы"</t>
  </si>
  <si>
    <t>000</t>
  </si>
  <si>
    <t>0000</t>
  </si>
  <si>
    <t>0100000000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</si>
  <si>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</si>
  <si>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0110000000</t>
  </si>
  <si>
    <t xml:space="preserve">      Подпрограмма "Финансовая поддержка муниципальных образований Окуловского муниципального района на 2014-2020 годы"</t>
  </si>
  <si>
    <t>0120000000</t>
  </si>
  <si>
    <t xml:space="preserve">      Подпрограмма "Повышение эффективности бюджетных расходов Окуловского муниципального района на 2014-2020 годы"</t>
  </si>
  <si>
    <t>0130000000</t>
  </si>
  <si>
    <t xml:space="preserve">    Муниципальная программа "Развитие муниципальной службы в Администрации Окуловского муниципального района на 2015-2017 годы"</t>
  </si>
  <si>
    <t>0200000000</t>
  </si>
  <si>
    <t xml:space="preserve">    Муниципальная программа "Доступная среда" в Окуловском муниципальном районе на 2015-2017 годы</t>
  </si>
  <si>
    <t>0300000000</t>
  </si>
  <si>
    <t xml:space="preserve">    Муниципальная программа "Развитие архивного дела в Окуловском муниципальном районе на 2016-2020 годы"</t>
  </si>
  <si>
    <t>0400000000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</si>
  <si>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</si>
  <si>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0500000000</t>
  </si>
  <si>
    <t xml:space="preserve">    Муниципальная программа "Профилактика преступлений и иных правонарушений в Окуловском муниципальном районе на 2014-2016 годы"</t>
  </si>
  <si>
    <t>0600000000</t>
  </si>
  <si>
    <t xml:space="preserve">    Муниципальная программа "Развитие сельского хозяйства в Окуловском муниципальном районе на 2014-2020 годы"</t>
  </si>
  <si>
    <t>0800000000</t>
  </si>
  <si>
    <t xml:space="preserve">    Муниципальная программа "Устойчивое развитие сельских территорий Окуловского муниципального района на 2014-2020 годы"</t>
  </si>
  <si>
    <t>0900000000</t>
  </si>
  <si>
    <t xml:space="preserve">    Муниципальная программа "Развитие системы управления муниципальным имуществом в Окуловском муниципальном районе на 2015-2020 годы"</t>
  </si>
  <si>
    <t>1000000000</t>
  </si>
  <si>
    <t xml:space="preserve">    Муниципальная программа "Обеспечение экономического развития Окуловского муниципального района на 2015-2017 годы"</t>
  </si>
  <si>
    <t>1100000000</t>
  </si>
  <si>
    <t xml:space="preserve">      Подпрограмма "Повышение инвестиционной привлекательности Окуловского муниципального района"</t>
  </si>
  <si>
    <t>1110000000</t>
  </si>
  <si>
    <t xml:space="preserve">      Подпрограмма "Развитие малого и среднего предпринимательства в Окуловском муниципальном районе"</t>
  </si>
  <si>
    <t>1130000000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</si>
  <si>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</si>
  <si>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>1200000000</t>
  </si>
  <si>
    <t xml:space="preserve">    Муниципальная программа "Развитие образования в Окуловском муниципальном районе на 2014-2020 годы"</t>
  </si>
  <si>
    <t>1400000000</t>
  </si>
  <si>
    <t xml:space="preserve">      Подпрограмма "Развитие дошкольного и общего образования в Окуловском муниципальном районе"</t>
  </si>
  <si>
    <t>1410000000</t>
  </si>
  <si>
    <t xml:space="preserve">      Подпрограмма "Развитие дополнительного образования в Окуловском муниципальном районе"</t>
  </si>
  <si>
    <t>1420000000</t>
  </si>
  <si>
    <t xml:space="preserve">      Подпрограмма "Вовлечение молодежи Окуловского муниципального района в социальную практику"</t>
  </si>
  <si>
    <t>1430000000</t>
  </si>
  <si>
    <t xml:space="preserve">      Подпрограмма "Патриотическое воспитание населения Окуловского муниципального района" муниципальной программы "Развитие образования в Окуловском муниципальном районе на 2014-2020 годы"</t>
  </si>
  <si>
    <t>1440000000</t>
  </si>
  <si>
    <t xml:space="preserve">      Подпрограмма "Организация отдыха, оздоровления, занятости детей и подростков в каникулярное время" муниципальной программы "Развитие образования в Окуловском муниципальном районе на 2014-2020 годы"</t>
  </si>
  <si>
    <t>1460000000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</si>
  <si>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</si>
  <si>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1470000000</t>
  </si>
  <si>
    <t xml:space="preserve">    Муниципальная программа "Развитие культуры и туризма в Окуловском муниципальном районе на 2014-2020 годы"</t>
  </si>
  <si>
    <t>1600000000</t>
  </si>
  <si>
    <t xml:space="preserve">      Подпрограмма "Сохранение и развитие культуры Окуловского муниципального района на 2014-2020 годы"</t>
  </si>
  <si>
    <t>1610000000</t>
  </si>
  <si>
    <t xml:space="preserve">      Подпрограмма "Развитие дополнительного образования в сфере культуры в Окуловском муниципальном районе на 2014-2020 годы"</t>
  </si>
  <si>
    <t>1620000000</t>
  </si>
  <si>
    <t xml:space="preserve">      Подпрограмма "Развитие туризма в Окуловском муниципальном районе на 2014-2020 годы"</t>
  </si>
  <si>
    <t>1630000000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</si>
  <si>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</si>
  <si>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1640000000</t>
  </si>
  <si>
    <t xml:space="preserve">    Муниципальная программа "Обеспечение жильем молодых семей в Окуловском муниципальном районе на 2015-2017 годы"</t>
  </si>
  <si>
    <t>1700000000</t>
  </si>
  <si>
    <t xml:space="preserve">    Муниципальная программа "Развитие физической культуры и спорта в Окуловском муниципальном районе на 2014-2020 годы"</t>
  </si>
  <si>
    <t>2000000000</t>
  </si>
  <si>
    <t xml:space="preserve">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</si>
  <si>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>2200000000</t>
  </si>
  <si>
    <t xml:space="preserve">    Муниципальная программа "Капитальный ремонт муниципального жилого фонда в Окуловском муниципальном районе на 2015-2017 годы"</t>
  </si>
  <si>
    <t>2300000000</t>
  </si>
  <si>
    <t xml:space="preserve">    Муниципальная программа "Социальная поддержка граждан в Окуловском муниципальном районе на 2016-2020 годы"</t>
  </si>
  <si>
    <t>2500000000</t>
  </si>
  <si>
    <t xml:space="preserve">    Муниципальная программа "Градостроительная политика на территории Окуловского муниципального района на 2016-2020 годы"</t>
  </si>
  <si>
    <t>2700000000</t>
  </si>
  <si>
    <t>ВСЕГО РАСХОДОВ:</t>
  </si>
  <si>
    <t>область</t>
  </si>
  <si>
    <t>район</t>
  </si>
  <si>
    <t>федерация</t>
  </si>
  <si>
    <t>Анализ исполнения муниципальных программ</t>
  </si>
  <si>
    <t>пос.</t>
  </si>
  <si>
    <t>ГП</t>
  </si>
  <si>
    <t>МР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</si>
</sst>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#,##0.00_р_."/>
  </numFmts>
  <fonts count="12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1"/>
      <name val="Calibri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4" borderId="0"/>
    <xf numFmtId="0" fontId="2" fillId="0" borderId="0">
      <alignment wrapText="1"/>
    </xf>
    <xf numFmtId="0" fontId="2" fillId="0" borderId="0">
      <alignment horizontal="right"/>
    </xf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0" fontId="4" fillId="0" borderId="1">
      <alignment horizontal="left"/>
    </xf>
    <xf numFmtId="0" fontId="2" fillId="4" borderId="4"/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  <xf numFmtId="0" fontId="1" fillId="0" borderId="0"/>
    <xf numFmtId="164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NumberFormat="1" applyFill="1" applyProtection="1"/>
    <xf numFmtId="0" fontId="0" fillId="0" borderId="0" xfId="0" applyFill="1" applyProtection="1">
      <protection locked="0"/>
    </xf>
    <xf numFmtId="0" fontId="3" fillId="0" borderId="0" xfId="2" applyNumberFormat="1" applyFill="1" applyProtection="1">
      <alignment horizontal="center" wrapText="1"/>
    </xf>
    <xf numFmtId="0" fontId="3" fillId="0" borderId="0" xfId="3" applyNumberFormat="1" applyFill="1" applyProtection="1">
      <alignment horizontal="center"/>
    </xf>
    <xf numFmtId="0" fontId="2" fillId="0" borderId="1" xfId="4" applyNumberFormat="1" applyFill="1" applyProtection="1">
      <alignment horizontal="center" vertical="center" wrapText="1"/>
    </xf>
    <xf numFmtId="0" fontId="4" fillId="0" borderId="1" xfId="9" applyNumberFormat="1" applyFill="1" applyProtection="1">
      <alignment vertical="top" wrapText="1"/>
    </xf>
    <xf numFmtId="49" fontId="2" fillId="0" borderId="1" xfId="5" applyNumberFormat="1" applyFill="1" applyProtection="1">
      <alignment horizontal="center" vertical="top" shrinkToFit="1"/>
    </xf>
    <xf numFmtId="4" fontId="4" fillId="0" borderId="1" xfId="10" applyNumberFormat="1" applyFill="1" applyProtection="1">
      <alignment horizontal="right" vertical="top" shrinkToFit="1"/>
    </xf>
    <xf numFmtId="10" fontId="4" fillId="0" borderId="1" xfId="11" applyNumberFormat="1" applyFill="1" applyProtection="1">
      <alignment horizontal="right" vertical="top" shrinkToFit="1"/>
    </xf>
    <xf numFmtId="4" fontId="4" fillId="0" borderId="1" xfId="6" applyNumberFormat="1" applyFill="1" applyProtection="1">
      <alignment horizontal="right" vertical="top" shrinkToFit="1"/>
    </xf>
    <xf numFmtId="10" fontId="4" fillId="0" borderId="1" xfId="7" applyNumberFormat="1" applyFill="1" applyProtection="1">
      <alignment horizontal="right" vertical="top" shrinkToFit="1"/>
    </xf>
    <xf numFmtId="49" fontId="6" fillId="0" borderId="1" xfId="5" applyNumberFormat="1" applyFont="1" applyFill="1" applyProtection="1">
      <alignment horizontal="center" vertical="top" shrinkToFit="1"/>
    </xf>
    <xf numFmtId="0" fontId="2" fillId="0" borderId="1" xfId="9" applyNumberFormat="1" applyFont="1" applyFill="1" applyProtection="1">
      <alignment vertical="top" wrapText="1"/>
    </xf>
    <xf numFmtId="49" fontId="2" fillId="0" borderId="1" xfId="5" applyNumberFormat="1" applyFont="1" applyFill="1" applyProtection="1">
      <alignment horizontal="center" vertical="top" shrinkToFit="1"/>
    </xf>
    <xf numFmtId="4" fontId="2" fillId="0" borderId="1" xfId="10" applyNumberFormat="1" applyFont="1" applyFill="1" applyProtection="1">
      <alignment horizontal="right" vertical="top" shrinkToFit="1"/>
    </xf>
    <xf numFmtId="10" fontId="2" fillId="0" borderId="1" xfId="11" applyNumberFormat="1" applyFont="1" applyFill="1" applyProtection="1">
      <alignment horizontal="right" vertical="top" shrinkToFit="1"/>
    </xf>
    <xf numFmtId="0" fontId="0" fillId="0" borderId="0" xfId="0" applyFont="1" applyFill="1" applyProtection="1">
      <protection locked="0"/>
    </xf>
    <xf numFmtId="49" fontId="7" fillId="5" borderId="5" xfId="32" applyNumberFormat="1" applyFont="1" applyFill="1" applyBorder="1" applyAlignment="1">
      <alignment horizontal="center" vertical="top" shrinkToFit="1"/>
    </xf>
    <xf numFmtId="49" fontId="7" fillId="6" borderId="5" xfId="32" applyNumberFormat="1" applyFont="1" applyFill="1" applyBorder="1" applyAlignment="1">
      <alignment horizontal="center" vertical="top" shrinkToFit="1"/>
    </xf>
    <xf numFmtId="0" fontId="4" fillId="0" borderId="1" xfId="9" applyNumberFormat="1" applyFont="1" applyFill="1" applyProtection="1">
      <alignment vertical="top" wrapText="1"/>
    </xf>
    <xf numFmtId="49" fontId="4" fillId="0" borderId="1" xfId="5" applyNumberFormat="1" applyFont="1" applyFill="1" applyProtection="1">
      <alignment horizontal="center" vertical="top" shrinkToFit="1"/>
    </xf>
    <xf numFmtId="49" fontId="6" fillId="5" borderId="5" xfId="32" applyNumberFormat="1" applyFont="1" applyFill="1" applyBorder="1" applyAlignment="1">
      <alignment horizontal="center" vertical="top" shrinkToFit="1"/>
    </xf>
    <xf numFmtId="4" fontId="4" fillId="0" borderId="1" xfId="10" applyNumberFormat="1" applyFont="1" applyFill="1" applyProtection="1">
      <alignment horizontal="right" vertical="top" shrinkToFit="1"/>
    </xf>
    <xf numFmtId="0" fontId="8" fillId="0" borderId="0" xfId="0" applyFont="1" applyFill="1" applyProtection="1">
      <protection locked="0"/>
    </xf>
    <xf numFmtId="49" fontId="7" fillId="7" borderId="5" xfId="32" applyNumberFormat="1" applyFont="1" applyFill="1" applyBorder="1" applyAlignment="1">
      <alignment horizontal="center" vertical="top" shrinkToFit="1"/>
    </xf>
    <xf numFmtId="49" fontId="6" fillId="7" borderId="5" xfId="32" applyNumberFormat="1" applyFont="1" applyFill="1" applyBorder="1" applyAlignment="1">
      <alignment horizontal="center" vertical="top" shrinkToFit="1"/>
    </xf>
    <xf numFmtId="0" fontId="4" fillId="0" borderId="0" xfId="1" applyNumberFormat="1" applyFont="1" applyFill="1" applyProtection="1"/>
    <xf numFmtId="0" fontId="4" fillId="0" borderId="0" xfId="8" applyNumberFormat="1" applyFont="1" applyFill="1" applyProtection="1">
      <alignment horizontal="left" wrapText="1"/>
    </xf>
    <xf numFmtId="49" fontId="6" fillId="6" borderId="5" xfId="32" applyNumberFormat="1" applyFont="1" applyFill="1" applyBorder="1" applyAlignment="1">
      <alignment horizontal="center" vertical="top" shrinkToFit="1"/>
    </xf>
    <xf numFmtId="4" fontId="6" fillId="7" borderId="1" xfId="10" applyNumberFormat="1" applyFont="1" applyFill="1" applyProtection="1">
      <alignment horizontal="right" vertical="top" shrinkToFit="1"/>
    </xf>
    <xf numFmtId="10" fontId="6" fillId="7" borderId="1" xfId="11" applyNumberFormat="1" applyFont="1" applyFill="1" applyProtection="1">
      <alignment horizontal="right" vertical="top" shrinkToFit="1"/>
    </xf>
    <xf numFmtId="4" fontId="7" fillId="7" borderId="1" xfId="10" applyNumberFormat="1" applyFont="1" applyFill="1" applyProtection="1">
      <alignment horizontal="right" vertical="top" shrinkToFit="1"/>
    </xf>
    <xf numFmtId="10" fontId="7" fillId="7" borderId="1" xfId="11" applyNumberFormat="1" applyFont="1" applyFill="1" applyProtection="1">
      <alignment horizontal="right" vertical="top" shrinkToFit="1"/>
    </xf>
    <xf numFmtId="4" fontId="2" fillId="7" borderId="1" xfId="10" applyNumberFormat="1" applyFont="1" applyFill="1" applyProtection="1">
      <alignment horizontal="right" vertical="top" shrinkToFit="1"/>
    </xf>
    <xf numFmtId="10" fontId="2" fillId="7" borderId="1" xfId="11" applyNumberFormat="1" applyFont="1" applyFill="1" applyProtection="1">
      <alignment horizontal="right" vertical="top" shrinkToFit="1"/>
    </xf>
    <xf numFmtId="4" fontId="2" fillId="5" borderId="1" xfId="10" applyNumberFormat="1" applyFont="1" applyFill="1" applyProtection="1">
      <alignment horizontal="right" vertical="top" shrinkToFit="1"/>
    </xf>
    <xf numFmtId="10" fontId="2" fillId="5" borderId="1" xfId="11" applyNumberFormat="1" applyFont="1" applyFill="1" applyProtection="1">
      <alignment horizontal="right" vertical="top" shrinkToFit="1"/>
    </xf>
    <xf numFmtId="4" fontId="7" fillId="5" borderId="1" xfId="10" applyNumberFormat="1" applyFont="1" applyFill="1" applyProtection="1">
      <alignment horizontal="right" vertical="top" shrinkToFit="1"/>
    </xf>
    <xf numFmtId="10" fontId="7" fillId="5" borderId="1" xfId="11" applyNumberFormat="1" applyFont="1" applyFill="1" applyProtection="1">
      <alignment horizontal="right" vertical="top" shrinkToFit="1"/>
    </xf>
    <xf numFmtId="4" fontId="6" fillId="5" borderId="1" xfId="10" applyNumberFormat="1" applyFont="1" applyFill="1" applyProtection="1">
      <alignment horizontal="right" vertical="top" shrinkToFit="1"/>
    </xf>
    <xf numFmtId="10" fontId="6" fillId="5" borderId="1" xfId="11" applyNumberFormat="1" applyFont="1" applyFill="1" applyProtection="1">
      <alignment horizontal="right" vertical="top" shrinkToFit="1"/>
    </xf>
    <xf numFmtId="4" fontId="6" fillId="6" borderId="1" xfId="10" applyNumberFormat="1" applyFont="1" applyFill="1" applyProtection="1">
      <alignment horizontal="right" vertical="top" shrinkToFit="1"/>
    </xf>
    <xf numFmtId="4" fontId="4" fillId="6" borderId="1" xfId="10" applyNumberFormat="1" applyFont="1" applyFill="1" applyProtection="1">
      <alignment horizontal="right" vertical="top" shrinkToFit="1"/>
    </xf>
    <xf numFmtId="10" fontId="6" fillId="6" borderId="1" xfId="11" applyNumberFormat="1" applyFont="1" applyFill="1" applyProtection="1">
      <alignment horizontal="right" vertical="top" shrinkToFit="1"/>
    </xf>
    <xf numFmtId="4" fontId="7" fillId="6" borderId="1" xfId="10" applyNumberFormat="1" applyFont="1" applyFill="1" applyProtection="1">
      <alignment horizontal="right" vertical="top" shrinkToFit="1"/>
    </xf>
    <xf numFmtId="10" fontId="7" fillId="6" borderId="1" xfId="11" applyNumberFormat="1" applyFont="1" applyFill="1" applyProtection="1">
      <alignment horizontal="right" vertical="top" shrinkToFit="1"/>
    </xf>
    <xf numFmtId="4" fontId="2" fillId="6" borderId="1" xfId="10" applyNumberFormat="1" applyFont="1" applyFill="1" applyProtection="1">
      <alignment horizontal="right" vertical="top" shrinkToFit="1"/>
    </xf>
    <xf numFmtId="10" fontId="2" fillId="6" borderId="1" xfId="11" applyNumberFormat="1" applyFont="1" applyFill="1" applyProtection="1">
      <alignment horizontal="right" vertical="top" shrinkToFit="1"/>
    </xf>
    <xf numFmtId="4" fontId="4" fillId="6" borderId="1" xfId="10" applyNumberFormat="1" applyFill="1" applyProtection="1">
      <alignment horizontal="right" vertical="top" shrinkToFit="1"/>
    </xf>
    <xf numFmtId="10" fontId="4" fillId="6" borderId="1" xfId="11" applyNumberFormat="1" applyFill="1" applyProtection="1">
      <alignment horizontal="right" vertical="top" shrinkToFi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/>
    </xf>
    <xf numFmtId="164" fontId="10" fillId="8" borderId="5" xfId="33" applyFont="1" applyFill="1" applyBorder="1"/>
    <xf numFmtId="4" fontId="0" fillId="0" borderId="0" xfId="0" applyNumberFormat="1" applyFill="1" applyProtection="1">
      <protection locked="0"/>
    </xf>
    <xf numFmtId="165" fontId="11" fillId="0" borderId="5" xfId="33" applyNumberFormat="1" applyFont="1" applyBorder="1"/>
  </cellXfs>
  <cellStyles count="34">
    <cellStyle name="br" xfId="12"/>
    <cellStyle name="col" xfId="13"/>
    <cellStyle name="style0" xfId="14"/>
    <cellStyle name="td" xfId="15"/>
    <cellStyle name="tr" xfId="16"/>
    <cellStyle name="xl21" xfId="17"/>
    <cellStyle name="xl22" xfId="18"/>
    <cellStyle name="xl23" xfId="1"/>
    <cellStyle name="xl24" xfId="2"/>
    <cellStyle name="xl25" xfId="3"/>
    <cellStyle name="xl26" xfId="19"/>
    <cellStyle name="xl27" xfId="20"/>
    <cellStyle name="xl28" xfId="4"/>
    <cellStyle name="xl29" xfId="21"/>
    <cellStyle name="xl30" xfId="22"/>
    <cellStyle name="xl31" xfId="5"/>
    <cellStyle name="xl32" xfId="23"/>
    <cellStyle name="xl33" xfId="24"/>
    <cellStyle name="xl34" xfId="25"/>
    <cellStyle name="xl35" xfId="26"/>
    <cellStyle name="xl36" xfId="6"/>
    <cellStyle name="xl37" xfId="7"/>
    <cellStyle name="xl38" xfId="27"/>
    <cellStyle name="xl39" xfId="8"/>
    <cellStyle name="xl40" xfId="9"/>
    <cellStyle name="xl41" xfId="10"/>
    <cellStyle name="xl42" xfId="11"/>
    <cellStyle name="xl43" xfId="28"/>
    <cellStyle name="xl44" xfId="29"/>
    <cellStyle name="xl45" xfId="30"/>
    <cellStyle name="xl46" xfId="31"/>
    <cellStyle name="Обычный" xfId="0" builtinId="0"/>
    <cellStyle name="Обычный 6" xfId="32"/>
    <cellStyle name="Финансовый 3" xfId="33"/>
  </cellStyles>
  <dxfs count="0"/>
  <tableStyles count="0"/>
  <colors>
    <mruColors>
      <color rgb="FF00FFFF"/>
      <color rgb="FFFF99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M98"/>
  <sheetViews>
    <sheetView showGridLines="0" tabSelected="1" workbookViewId="0">
      <pane ySplit="7" topLeftCell="A83" activePane="bottomLeft" state="frozen"/>
      <selection pane="bottomLeft" activeCell="AR94" sqref="AR94"/>
    </sheetView>
  </sheetViews>
  <sheetFormatPr defaultRowHeight="15" outlineLevelRow="2"/>
  <cols>
    <col min="1" max="1" width="39" style="2" customWidth="1"/>
    <col min="2" max="2" width="0.28515625" style="2" hidden="1" customWidth="1"/>
    <col min="3" max="3" width="0.140625" style="2" hidden="1" customWidth="1"/>
    <col min="4" max="4" width="11.28515625" style="2" bestFit="1" customWidth="1"/>
    <col min="5" max="5" width="7.7109375" style="2" hidden="1" customWidth="1"/>
    <col min="6" max="6" width="9.5703125" style="2" hidden="1" customWidth="1"/>
    <col min="7" max="8" width="11.140625" style="2" hidden="1" customWidth="1"/>
    <col min="9" max="20" width="9.140625" style="2" hidden="1" customWidth="1"/>
    <col min="21" max="21" width="17.28515625" style="2" customWidth="1"/>
    <col min="22" max="24" width="9.140625" style="2" hidden="1" customWidth="1"/>
    <col min="25" max="25" width="17.28515625" style="2" hidden="1" customWidth="1"/>
    <col min="26" max="26" width="16.140625" style="2" bestFit="1" customWidth="1"/>
    <col min="27" max="31" width="9.140625" style="2" hidden="1" customWidth="1"/>
    <col min="32" max="32" width="13.85546875" style="2" bestFit="1" customWidth="1"/>
    <col min="33" max="37" width="9.140625" style="2" hidden="1" customWidth="1"/>
    <col min="38" max="38" width="11.7109375" style="2" customWidth="1"/>
    <col min="39" max="39" width="9.140625" style="2" hidden="1" customWidth="1"/>
    <col min="40" max="16384" width="9.140625" style="2"/>
  </cols>
  <sheetData>
    <row r="1" spans="1:39" ht="15" hidden="1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2"/>
      <c r="AB1" s="52"/>
      <c r="AC1" s="52"/>
      <c r="AD1" s="52"/>
      <c r="AE1" s="52"/>
      <c r="AF1" s="1"/>
      <c r="AG1" s="52"/>
      <c r="AH1" s="52"/>
      <c r="AI1" s="52"/>
      <c r="AJ1" s="52"/>
      <c r="AK1" s="52"/>
      <c r="AL1" s="1"/>
      <c r="AM1" s="1"/>
    </row>
    <row r="2" spans="1:39" ht="26.2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2"/>
      <c r="AB2" s="52"/>
      <c r="AC2" s="52"/>
      <c r="AD2" s="52"/>
      <c r="AE2" s="52"/>
      <c r="AF2" s="1"/>
      <c r="AG2" s="52"/>
      <c r="AH2" s="52"/>
      <c r="AI2" s="52"/>
      <c r="AJ2" s="52"/>
      <c r="AK2" s="52"/>
      <c r="AL2" s="1"/>
      <c r="AM2" s="1"/>
    </row>
    <row r="3" spans="1:39" ht="23.1" customHeight="1">
      <c r="A3" s="53" t="s">
        <v>94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3"/>
      <c r="AM3" s="4"/>
    </row>
    <row r="4" spans="1:39" ht="15.7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4"/>
      <c r="AM4" s="4"/>
    </row>
    <row r="5" spans="1:39" ht="12.75" customHeight="1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ht="26.25" customHeight="1">
      <c r="A6" s="56" t="s">
        <v>3</v>
      </c>
      <c r="B6" s="56" t="s">
        <v>4</v>
      </c>
      <c r="C6" s="56" t="s">
        <v>5</v>
      </c>
      <c r="D6" s="56" t="s">
        <v>6</v>
      </c>
      <c r="E6" s="56" t="s">
        <v>7</v>
      </c>
      <c r="F6" s="56" t="s">
        <v>8</v>
      </c>
      <c r="G6" s="56" t="s">
        <v>9</v>
      </c>
      <c r="H6" s="56" t="s">
        <v>10</v>
      </c>
      <c r="I6" s="56" t="s">
        <v>11</v>
      </c>
      <c r="J6" s="56" t="s">
        <v>11</v>
      </c>
      <c r="K6" s="56" t="s">
        <v>11</v>
      </c>
      <c r="L6" s="56" t="s">
        <v>11</v>
      </c>
      <c r="M6" s="56" t="s">
        <v>11</v>
      </c>
      <c r="N6" s="56" t="s">
        <v>11</v>
      </c>
      <c r="O6" s="56" t="s">
        <v>11</v>
      </c>
      <c r="P6" s="56" t="s">
        <v>11</v>
      </c>
      <c r="Q6" s="56" t="s">
        <v>11</v>
      </c>
      <c r="R6" s="56" t="s">
        <v>11</v>
      </c>
      <c r="S6" s="56" t="s">
        <v>11</v>
      </c>
      <c r="T6" s="56" t="s">
        <v>11</v>
      </c>
      <c r="U6" s="56" t="s">
        <v>12</v>
      </c>
      <c r="V6" s="56" t="s">
        <v>11</v>
      </c>
      <c r="W6" s="56" t="s">
        <v>11</v>
      </c>
      <c r="X6" s="56" t="s">
        <v>11</v>
      </c>
      <c r="Y6" s="56" t="s">
        <v>11</v>
      </c>
      <c r="Z6" s="56" t="s">
        <v>13</v>
      </c>
      <c r="AA6" s="56" t="s">
        <v>11</v>
      </c>
      <c r="AB6" s="56"/>
      <c r="AC6" s="56"/>
      <c r="AD6" s="56"/>
      <c r="AE6" s="56"/>
      <c r="AF6" s="56" t="s">
        <v>14</v>
      </c>
      <c r="AG6" s="56" t="s">
        <v>11</v>
      </c>
      <c r="AH6" s="56"/>
      <c r="AI6" s="56"/>
      <c r="AJ6" s="56"/>
      <c r="AK6" s="56"/>
      <c r="AL6" s="56" t="s">
        <v>15</v>
      </c>
      <c r="AM6" s="56" t="s">
        <v>11</v>
      </c>
    </row>
    <row r="7" spans="1:3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"/>
      <c r="AB7" s="5" t="s">
        <v>16</v>
      </c>
      <c r="AC7" s="5" t="s">
        <v>17</v>
      </c>
      <c r="AD7" s="5" t="s">
        <v>18</v>
      </c>
      <c r="AE7" s="5" t="s">
        <v>19</v>
      </c>
      <c r="AF7" s="56"/>
      <c r="AG7" s="5"/>
      <c r="AH7" s="5" t="s">
        <v>16</v>
      </c>
      <c r="AI7" s="5" t="s">
        <v>17</v>
      </c>
      <c r="AJ7" s="5" t="s">
        <v>18</v>
      </c>
      <c r="AK7" s="5" t="s">
        <v>19</v>
      </c>
      <c r="AL7" s="56"/>
      <c r="AM7" s="56"/>
    </row>
    <row r="8" spans="1:39" ht="62.25" customHeight="1">
      <c r="A8" s="6" t="s">
        <v>20</v>
      </c>
      <c r="B8" s="7" t="s">
        <v>21</v>
      </c>
      <c r="C8" s="7" t="s">
        <v>22</v>
      </c>
      <c r="D8" s="12" t="s">
        <v>23</v>
      </c>
      <c r="E8" s="7" t="s">
        <v>21</v>
      </c>
      <c r="F8" s="7" t="s">
        <v>21</v>
      </c>
      <c r="G8" s="7"/>
      <c r="H8" s="7"/>
      <c r="I8" s="7"/>
      <c r="J8" s="7"/>
      <c r="K8" s="7"/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26485200</v>
      </c>
      <c r="V8" s="8">
        <v>0</v>
      </c>
      <c r="W8" s="8">
        <v>0</v>
      </c>
      <c r="X8" s="8">
        <v>0</v>
      </c>
      <c r="Y8" s="8">
        <v>0</v>
      </c>
      <c r="Z8" s="8">
        <v>22299478.629999999</v>
      </c>
      <c r="AA8" s="8">
        <v>22299478.629999999</v>
      </c>
      <c r="AB8" s="8">
        <v>0</v>
      </c>
      <c r="AC8" s="8">
        <v>0</v>
      </c>
      <c r="AD8" s="8">
        <v>0</v>
      </c>
      <c r="AE8" s="8">
        <v>0</v>
      </c>
      <c r="AF8" s="8">
        <v>22220123.399999999</v>
      </c>
      <c r="AG8" s="8">
        <v>22220123.399999999</v>
      </c>
      <c r="AH8" s="8">
        <v>0</v>
      </c>
      <c r="AI8" s="8">
        <v>0</v>
      </c>
      <c r="AJ8" s="8">
        <v>0</v>
      </c>
      <c r="AK8" s="8">
        <v>0</v>
      </c>
      <c r="AL8" s="9">
        <f>AF8/U8*100%</f>
        <v>0.83896377599565031</v>
      </c>
      <c r="AM8" s="8">
        <v>0</v>
      </c>
    </row>
    <row r="9" spans="1:39" s="17" customFormat="1" ht="63.75" outlineLevel="1">
      <c r="A9" s="13" t="s">
        <v>24</v>
      </c>
      <c r="B9" s="14" t="s">
        <v>21</v>
      </c>
      <c r="C9" s="14" t="s">
        <v>22</v>
      </c>
      <c r="D9" s="14" t="s">
        <v>25</v>
      </c>
      <c r="E9" s="14" t="s">
        <v>21</v>
      </c>
      <c r="F9" s="14" t="s">
        <v>21</v>
      </c>
      <c r="G9" s="14"/>
      <c r="H9" s="14"/>
      <c r="I9" s="14"/>
      <c r="J9" s="14"/>
      <c r="K9" s="14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5910700</v>
      </c>
      <c r="V9" s="15">
        <v>0</v>
      </c>
      <c r="W9" s="15">
        <v>0</v>
      </c>
      <c r="X9" s="15">
        <v>0</v>
      </c>
      <c r="Y9" s="15">
        <v>0</v>
      </c>
      <c r="Z9" s="15">
        <v>4731578.63</v>
      </c>
      <c r="AA9" s="15">
        <v>4731578.63</v>
      </c>
      <c r="AB9" s="15">
        <v>0</v>
      </c>
      <c r="AC9" s="15">
        <v>0</v>
      </c>
      <c r="AD9" s="15">
        <v>0</v>
      </c>
      <c r="AE9" s="15">
        <v>0</v>
      </c>
      <c r="AF9" s="15">
        <v>4652223.4000000004</v>
      </c>
      <c r="AG9" s="15">
        <v>4652223.4000000004</v>
      </c>
      <c r="AH9" s="15">
        <v>0</v>
      </c>
      <c r="AI9" s="15">
        <v>0</v>
      </c>
      <c r="AJ9" s="15">
        <v>0</v>
      </c>
      <c r="AK9" s="15">
        <v>0</v>
      </c>
      <c r="AL9" s="16">
        <f t="shared" ref="AL9:AL39" si="0">AF9/U9*100%</f>
        <v>0.78708501531121533</v>
      </c>
      <c r="AM9" s="15">
        <v>0</v>
      </c>
    </row>
    <row r="10" spans="1:39" s="17" customFormat="1" outlineLevel="1">
      <c r="A10" s="13"/>
      <c r="B10" s="14"/>
      <c r="C10" s="14"/>
      <c r="D10" s="18" t="s">
        <v>91</v>
      </c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36">
        <v>27400</v>
      </c>
      <c r="V10" s="36">
        <v>0</v>
      </c>
      <c r="W10" s="36">
        <v>0</v>
      </c>
      <c r="X10" s="36">
        <v>0</v>
      </c>
      <c r="Y10" s="36">
        <v>0</v>
      </c>
      <c r="Z10" s="36">
        <v>27400</v>
      </c>
      <c r="AA10" s="36">
        <v>27400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7">
        <f t="shared" ref="AL10:AL11" si="1">AF10/U10*100%</f>
        <v>0</v>
      </c>
      <c r="AM10" s="15"/>
    </row>
    <row r="11" spans="1:39" s="17" customFormat="1" outlineLevel="1">
      <c r="A11" s="13"/>
      <c r="B11" s="14"/>
      <c r="C11" s="14"/>
      <c r="D11" s="19" t="s">
        <v>92</v>
      </c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47">
        <v>5883300</v>
      </c>
      <c r="V11" s="47">
        <v>0</v>
      </c>
      <c r="W11" s="47">
        <v>0</v>
      </c>
      <c r="X11" s="47">
        <v>0</v>
      </c>
      <c r="Y11" s="47">
        <v>0</v>
      </c>
      <c r="Z11" s="47">
        <v>4704178.63</v>
      </c>
      <c r="AA11" s="47">
        <v>4704178.63</v>
      </c>
      <c r="AB11" s="47">
        <v>0</v>
      </c>
      <c r="AC11" s="47">
        <v>0</v>
      </c>
      <c r="AD11" s="47">
        <v>0</v>
      </c>
      <c r="AE11" s="47">
        <v>0</v>
      </c>
      <c r="AF11" s="47">
        <v>4652223.4000000004</v>
      </c>
      <c r="AG11" s="47"/>
      <c r="AH11" s="47"/>
      <c r="AI11" s="47"/>
      <c r="AJ11" s="47"/>
      <c r="AK11" s="47"/>
      <c r="AL11" s="48">
        <f t="shared" si="1"/>
        <v>0.79075066714259012</v>
      </c>
      <c r="AM11" s="15"/>
    </row>
    <row r="12" spans="1:39" s="17" customFormat="1" ht="39.75" customHeight="1" outlineLevel="1">
      <c r="A12" s="13" t="s">
        <v>26</v>
      </c>
      <c r="B12" s="14" t="s">
        <v>21</v>
      </c>
      <c r="C12" s="14" t="s">
        <v>22</v>
      </c>
      <c r="D12" s="14" t="s">
        <v>27</v>
      </c>
      <c r="E12" s="14" t="s">
        <v>21</v>
      </c>
      <c r="F12" s="14" t="s">
        <v>21</v>
      </c>
      <c r="G12" s="14"/>
      <c r="H12" s="14"/>
      <c r="I12" s="14"/>
      <c r="J12" s="14"/>
      <c r="K12" s="14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20489500</v>
      </c>
      <c r="V12" s="15">
        <v>0</v>
      </c>
      <c r="W12" s="15">
        <v>0</v>
      </c>
      <c r="X12" s="15">
        <v>0</v>
      </c>
      <c r="Y12" s="15">
        <v>0</v>
      </c>
      <c r="Z12" s="15">
        <v>17522900</v>
      </c>
      <c r="AA12" s="15">
        <v>17522900</v>
      </c>
      <c r="AB12" s="15">
        <v>0</v>
      </c>
      <c r="AC12" s="15">
        <v>0</v>
      </c>
      <c r="AD12" s="15">
        <v>0</v>
      </c>
      <c r="AE12" s="15">
        <v>0</v>
      </c>
      <c r="AF12" s="15">
        <v>17522900</v>
      </c>
      <c r="AG12" s="15">
        <v>17522900</v>
      </c>
      <c r="AH12" s="15">
        <v>0</v>
      </c>
      <c r="AI12" s="15">
        <v>0</v>
      </c>
      <c r="AJ12" s="15">
        <v>0</v>
      </c>
      <c r="AK12" s="15">
        <v>0</v>
      </c>
      <c r="AL12" s="16">
        <f t="shared" si="0"/>
        <v>0.855213646013812</v>
      </c>
      <c r="AM12" s="15">
        <v>0</v>
      </c>
    </row>
    <row r="13" spans="1:39" s="17" customFormat="1" outlineLevel="1">
      <c r="A13" s="13"/>
      <c r="B13" s="14"/>
      <c r="C13" s="14"/>
      <c r="D13" s="25" t="s">
        <v>93</v>
      </c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34">
        <v>754500</v>
      </c>
      <c r="V13" s="34">
        <v>0</v>
      </c>
      <c r="W13" s="34">
        <v>0</v>
      </c>
      <c r="X13" s="34">
        <v>0</v>
      </c>
      <c r="Y13" s="34">
        <v>0</v>
      </c>
      <c r="Z13" s="34">
        <v>753300</v>
      </c>
      <c r="AA13" s="34">
        <v>753300</v>
      </c>
      <c r="AB13" s="34">
        <v>0</v>
      </c>
      <c r="AC13" s="34">
        <v>0</v>
      </c>
      <c r="AD13" s="34">
        <v>0</v>
      </c>
      <c r="AE13" s="34">
        <v>0</v>
      </c>
      <c r="AF13" s="34">
        <v>753300</v>
      </c>
      <c r="AG13" s="34"/>
      <c r="AH13" s="34"/>
      <c r="AI13" s="34"/>
      <c r="AJ13" s="34"/>
      <c r="AK13" s="34"/>
      <c r="AL13" s="35">
        <f t="shared" si="0"/>
        <v>0.99840954274353877</v>
      </c>
      <c r="AM13" s="15"/>
    </row>
    <row r="14" spans="1:39" s="17" customFormat="1" outlineLevel="1">
      <c r="A14" s="13"/>
      <c r="B14" s="14"/>
      <c r="C14" s="14"/>
      <c r="D14" s="18" t="s">
        <v>91</v>
      </c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36">
        <v>19735000</v>
      </c>
      <c r="V14" s="36">
        <v>0</v>
      </c>
      <c r="W14" s="36">
        <v>0</v>
      </c>
      <c r="X14" s="36">
        <v>0</v>
      </c>
      <c r="Y14" s="36">
        <v>0</v>
      </c>
      <c r="Z14" s="36">
        <v>16769600</v>
      </c>
      <c r="AA14" s="36">
        <v>16769600</v>
      </c>
      <c r="AB14" s="36">
        <v>0</v>
      </c>
      <c r="AC14" s="36">
        <v>0</v>
      </c>
      <c r="AD14" s="36">
        <v>0</v>
      </c>
      <c r="AE14" s="36">
        <v>0</v>
      </c>
      <c r="AF14" s="36">
        <v>16769600</v>
      </c>
      <c r="AG14" s="36"/>
      <c r="AH14" s="36"/>
      <c r="AI14" s="36"/>
      <c r="AJ14" s="36"/>
      <c r="AK14" s="36"/>
      <c r="AL14" s="37">
        <f t="shared" si="0"/>
        <v>0.8497390423106157</v>
      </c>
      <c r="AM14" s="15"/>
    </row>
    <row r="15" spans="1:39" s="17" customFormat="1" ht="52.5" customHeight="1" outlineLevel="1">
      <c r="A15" s="13" t="s">
        <v>28</v>
      </c>
      <c r="B15" s="14" t="s">
        <v>21</v>
      </c>
      <c r="C15" s="14" t="s">
        <v>22</v>
      </c>
      <c r="D15" s="14" t="s">
        <v>29</v>
      </c>
      <c r="E15" s="14" t="s">
        <v>21</v>
      </c>
      <c r="F15" s="14" t="s">
        <v>21</v>
      </c>
      <c r="G15" s="14"/>
      <c r="H15" s="14"/>
      <c r="I15" s="14"/>
      <c r="J15" s="14"/>
      <c r="K15" s="14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85000</v>
      </c>
      <c r="V15" s="15">
        <v>0</v>
      </c>
      <c r="W15" s="15">
        <v>0</v>
      </c>
      <c r="X15" s="15">
        <v>0</v>
      </c>
      <c r="Y15" s="15">
        <v>0</v>
      </c>
      <c r="Z15" s="15">
        <v>45000</v>
      </c>
      <c r="AA15" s="15">
        <v>45000</v>
      </c>
      <c r="AB15" s="15">
        <v>0</v>
      </c>
      <c r="AC15" s="15">
        <v>0</v>
      </c>
      <c r="AD15" s="15">
        <v>0</v>
      </c>
      <c r="AE15" s="15">
        <v>0</v>
      </c>
      <c r="AF15" s="15">
        <v>45000</v>
      </c>
      <c r="AG15" s="15">
        <v>45000</v>
      </c>
      <c r="AH15" s="15">
        <v>0</v>
      </c>
      <c r="AI15" s="15">
        <v>0</v>
      </c>
      <c r="AJ15" s="15">
        <v>0</v>
      </c>
      <c r="AK15" s="15">
        <v>0</v>
      </c>
      <c r="AL15" s="16">
        <f t="shared" si="0"/>
        <v>0.52941176470588236</v>
      </c>
      <c r="AM15" s="15">
        <v>0</v>
      </c>
    </row>
    <row r="16" spans="1:39" s="17" customFormat="1" outlineLevel="1">
      <c r="A16" s="13"/>
      <c r="B16" s="14"/>
      <c r="C16" s="14"/>
      <c r="D16" s="18" t="s">
        <v>91</v>
      </c>
      <c r="E16" s="14"/>
      <c r="F16" s="14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5"/>
      <c r="R16" s="15"/>
      <c r="S16" s="15"/>
      <c r="T16" s="15"/>
      <c r="U16" s="38">
        <v>45000</v>
      </c>
      <c r="V16" s="38">
        <v>0</v>
      </c>
      <c r="W16" s="38">
        <v>0</v>
      </c>
      <c r="X16" s="38">
        <v>0</v>
      </c>
      <c r="Y16" s="38">
        <v>0</v>
      </c>
      <c r="Z16" s="38">
        <v>45000</v>
      </c>
      <c r="AA16" s="38">
        <v>45000</v>
      </c>
      <c r="AB16" s="38">
        <v>0</v>
      </c>
      <c r="AC16" s="38">
        <v>0</v>
      </c>
      <c r="AD16" s="38">
        <v>0</v>
      </c>
      <c r="AE16" s="38">
        <v>0</v>
      </c>
      <c r="AF16" s="38">
        <v>45000</v>
      </c>
      <c r="AG16" s="38">
        <v>45000</v>
      </c>
      <c r="AH16" s="38">
        <v>0</v>
      </c>
      <c r="AI16" s="38">
        <v>0</v>
      </c>
      <c r="AJ16" s="38">
        <v>0</v>
      </c>
      <c r="AK16" s="38">
        <v>0</v>
      </c>
      <c r="AL16" s="39">
        <f t="shared" ref="AL16:AL17" si="2">AF16/U16*100%</f>
        <v>1</v>
      </c>
      <c r="AM16" s="15"/>
    </row>
    <row r="17" spans="1:39" s="17" customFormat="1" outlineLevel="1">
      <c r="A17" s="13"/>
      <c r="B17" s="14"/>
      <c r="C17" s="14"/>
      <c r="D17" s="19" t="s">
        <v>92</v>
      </c>
      <c r="E17" s="14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47">
        <v>40000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/>
      <c r="AH17" s="47"/>
      <c r="AI17" s="47"/>
      <c r="AJ17" s="47"/>
      <c r="AK17" s="47"/>
      <c r="AL17" s="46">
        <f t="shared" si="2"/>
        <v>0</v>
      </c>
      <c r="AM17" s="15"/>
    </row>
    <row r="18" spans="1:39" ht="75" customHeight="1">
      <c r="A18" s="6" t="s">
        <v>30</v>
      </c>
      <c r="B18" s="7" t="s">
        <v>21</v>
      </c>
      <c r="C18" s="7" t="s">
        <v>22</v>
      </c>
      <c r="D18" s="12" t="s">
        <v>31</v>
      </c>
      <c r="E18" s="7" t="s">
        <v>21</v>
      </c>
      <c r="F18" s="7" t="s">
        <v>21</v>
      </c>
      <c r="G18" s="7"/>
      <c r="H18" s="7"/>
      <c r="I18" s="7"/>
      <c r="J18" s="7"/>
      <c r="K18" s="7"/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85700</v>
      </c>
      <c r="V18" s="8">
        <v>0</v>
      </c>
      <c r="W18" s="8">
        <v>0</v>
      </c>
      <c r="X18" s="8">
        <v>0</v>
      </c>
      <c r="Y18" s="8">
        <v>0</v>
      </c>
      <c r="Z18" s="8">
        <v>78700</v>
      </c>
      <c r="AA18" s="8">
        <v>78700</v>
      </c>
      <c r="AB18" s="8">
        <v>0</v>
      </c>
      <c r="AC18" s="8">
        <v>0</v>
      </c>
      <c r="AD18" s="8">
        <v>0</v>
      </c>
      <c r="AE18" s="8">
        <v>0</v>
      </c>
      <c r="AF18" s="8">
        <v>65300</v>
      </c>
      <c r="AG18" s="8">
        <v>65300</v>
      </c>
      <c r="AH18" s="8">
        <v>0</v>
      </c>
      <c r="AI18" s="8">
        <v>0</v>
      </c>
      <c r="AJ18" s="8">
        <v>0</v>
      </c>
      <c r="AK18" s="8">
        <v>0</v>
      </c>
      <c r="AL18" s="9">
        <f t="shared" si="0"/>
        <v>0.76196032672112024</v>
      </c>
      <c r="AM18" s="8">
        <v>0</v>
      </c>
    </row>
    <row r="19" spans="1:39">
      <c r="A19" s="6"/>
      <c r="B19" s="7"/>
      <c r="C19" s="7"/>
      <c r="D19" s="18" t="s">
        <v>91</v>
      </c>
      <c r="E19" s="7"/>
      <c r="F19" s="7"/>
      <c r="G19" s="7"/>
      <c r="H19" s="7"/>
      <c r="I19" s="7"/>
      <c r="J19" s="7"/>
      <c r="K19" s="7"/>
      <c r="L19" s="8"/>
      <c r="M19" s="8"/>
      <c r="N19" s="8"/>
      <c r="O19" s="8"/>
      <c r="P19" s="8"/>
      <c r="Q19" s="8"/>
      <c r="R19" s="8"/>
      <c r="S19" s="8"/>
      <c r="T19" s="8"/>
      <c r="U19" s="38">
        <v>60700</v>
      </c>
      <c r="V19" s="38">
        <v>0</v>
      </c>
      <c r="W19" s="38">
        <v>0</v>
      </c>
      <c r="X19" s="38">
        <v>0</v>
      </c>
      <c r="Y19" s="38">
        <v>0</v>
      </c>
      <c r="Z19" s="38">
        <v>60700</v>
      </c>
      <c r="AA19" s="38">
        <v>60700</v>
      </c>
      <c r="AB19" s="38">
        <v>0</v>
      </c>
      <c r="AC19" s="38">
        <v>0</v>
      </c>
      <c r="AD19" s="38">
        <v>0</v>
      </c>
      <c r="AE19" s="38">
        <v>0</v>
      </c>
      <c r="AF19" s="38">
        <v>47300</v>
      </c>
      <c r="AG19" s="38"/>
      <c r="AH19" s="38"/>
      <c r="AI19" s="38"/>
      <c r="AJ19" s="38"/>
      <c r="AK19" s="38"/>
      <c r="AL19" s="39">
        <f t="shared" si="0"/>
        <v>0.77924217462932455</v>
      </c>
      <c r="AM19" s="8"/>
    </row>
    <row r="20" spans="1:39">
      <c r="A20" s="6"/>
      <c r="B20" s="7"/>
      <c r="C20" s="7"/>
      <c r="D20" s="19" t="s">
        <v>92</v>
      </c>
      <c r="E20" s="7"/>
      <c r="F20" s="7"/>
      <c r="G20" s="7"/>
      <c r="H20" s="7"/>
      <c r="I20" s="7"/>
      <c r="J20" s="7"/>
      <c r="K20" s="7"/>
      <c r="L20" s="8"/>
      <c r="M20" s="8"/>
      <c r="N20" s="8"/>
      <c r="O20" s="8"/>
      <c r="P20" s="8"/>
      <c r="Q20" s="8"/>
      <c r="R20" s="8"/>
      <c r="S20" s="8"/>
      <c r="T20" s="8"/>
      <c r="U20" s="45">
        <v>25000</v>
      </c>
      <c r="V20" s="45">
        <v>0</v>
      </c>
      <c r="W20" s="45">
        <v>0</v>
      </c>
      <c r="X20" s="45">
        <v>0</v>
      </c>
      <c r="Y20" s="45">
        <v>0</v>
      </c>
      <c r="Z20" s="45">
        <v>18000</v>
      </c>
      <c r="AA20" s="45">
        <v>18000</v>
      </c>
      <c r="AB20" s="45">
        <v>0</v>
      </c>
      <c r="AC20" s="45">
        <v>0</v>
      </c>
      <c r="AD20" s="45">
        <v>0</v>
      </c>
      <c r="AE20" s="45">
        <v>0</v>
      </c>
      <c r="AF20" s="45">
        <v>18000</v>
      </c>
      <c r="AG20" s="45"/>
      <c r="AH20" s="45"/>
      <c r="AI20" s="45"/>
      <c r="AJ20" s="45"/>
      <c r="AK20" s="45"/>
      <c r="AL20" s="46">
        <f t="shared" si="0"/>
        <v>0.72</v>
      </c>
      <c r="AM20" s="8"/>
    </row>
    <row r="21" spans="1:39" ht="51.75" customHeight="1">
      <c r="A21" s="6" t="s">
        <v>32</v>
      </c>
      <c r="B21" s="7" t="s">
        <v>21</v>
      </c>
      <c r="C21" s="7" t="s">
        <v>22</v>
      </c>
      <c r="D21" s="12" t="s">
        <v>33</v>
      </c>
      <c r="E21" s="7" t="s">
        <v>21</v>
      </c>
      <c r="F21" s="7" t="s">
        <v>21</v>
      </c>
      <c r="G21" s="7"/>
      <c r="H21" s="7"/>
      <c r="I21" s="7"/>
      <c r="J21" s="7"/>
      <c r="K21" s="7"/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50000</v>
      </c>
      <c r="V21" s="8">
        <v>0</v>
      </c>
      <c r="W21" s="8">
        <v>0</v>
      </c>
      <c r="X21" s="8">
        <v>0</v>
      </c>
      <c r="Y21" s="8">
        <v>0</v>
      </c>
      <c r="Z21" s="8">
        <v>50000</v>
      </c>
      <c r="AA21" s="8">
        <v>50000</v>
      </c>
      <c r="AB21" s="8">
        <v>0</v>
      </c>
      <c r="AC21" s="8">
        <v>0</v>
      </c>
      <c r="AD21" s="8">
        <v>0</v>
      </c>
      <c r="AE21" s="8">
        <v>0</v>
      </c>
      <c r="AF21" s="8">
        <v>50000</v>
      </c>
      <c r="AG21" s="8">
        <v>50000</v>
      </c>
      <c r="AH21" s="8">
        <v>0</v>
      </c>
      <c r="AI21" s="8">
        <v>0</v>
      </c>
      <c r="AJ21" s="8">
        <v>0</v>
      </c>
      <c r="AK21" s="8">
        <v>0</v>
      </c>
      <c r="AL21" s="9">
        <f t="shared" si="0"/>
        <v>1</v>
      </c>
      <c r="AM21" s="8">
        <v>0</v>
      </c>
    </row>
    <row r="22" spans="1:39" s="17" customFormat="1" outlineLevel="1">
      <c r="A22" s="13"/>
      <c r="B22" s="14" t="s">
        <v>21</v>
      </c>
      <c r="C22" s="14" t="s">
        <v>22</v>
      </c>
      <c r="D22" s="19" t="s">
        <v>92</v>
      </c>
      <c r="E22" s="14" t="s">
        <v>21</v>
      </c>
      <c r="F22" s="14" t="s">
        <v>21</v>
      </c>
      <c r="G22" s="14"/>
      <c r="H22" s="14"/>
      <c r="I22" s="14"/>
      <c r="J22" s="14"/>
      <c r="K22" s="14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47">
        <v>50000</v>
      </c>
      <c r="V22" s="47">
        <v>0</v>
      </c>
      <c r="W22" s="47">
        <v>0</v>
      </c>
      <c r="X22" s="47">
        <v>0</v>
      </c>
      <c r="Y22" s="47">
        <v>0</v>
      </c>
      <c r="Z22" s="47">
        <v>50000</v>
      </c>
      <c r="AA22" s="47">
        <v>50000</v>
      </c>
      <c r="AB22" s="47">
        <v>0</v>
      </c>
      <c r="AC22" s="47">
        <v>0</v>
      </c>
      <c r="AD22" s="47">
        <v>0</v>
      </c>
      <c r="AE22" s="47">
        <v>0</v>
      </c>
      <c r="AF22" s="47">
        <v>50000</v>
      </c>
      <c r="AG22" s="47">
        <v>50000</v>
      </c>
      <c r="AH22" s="47">
        <v>0</v>
      </c>
      <c r="AI22" s="47">
        <v>0</v>
      </c>
      <c r="AJ22" s="47">
        <v>0</v>
      </c>
      <c r="AK22" s="47">
        <v>0</v>
      </c>
      <c r="AL22" s="48">
        <f t="shared" si="0"/>
        <v>1</v>
      </c>
      <c r="AM22" s="15">
        <v>0</v>
      </c>
    </row>
    <row r="23" spans="1:39" ht="54" customHeight="1">
      <c r="A23" s="6" t="s">
        <v>34</v>
      </c>
      <c r="B23" s="7" t="s">
        <v>21</v>
      </c>
      <c r="C23" s="7" t="s">
        <v>22</v>
      </c>
      <c r="D23" s="12" t="s">
        <v>35</v>
      </c>
      <c r="E23" s="7" t="s">
        <v>21</v>
      </c>
      <c r="F23" s="7" t="s">
        <v>21</v>
      </c>
      <c r="G23" s="7"/>
      <c r="H23" s="7"/>
      <c r="I23" s="7"/>
      <c r="J23" s="7"/>
      <c r="K23" s="7"/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45000</v>
      </c>
      <c r="V23" s="8">
        <v>0</v>
      </c>
      <c r="W23" s="8">
        <v>0</v>
      </c>
      <c r="X23" s="8">
        <v>0</v>
      </c>
      <c r="Y23" s="8">
        <v>0</v>
      </c>
      <c r="Z23" s="8">
        <v>44992.800000000003</v>
      </c>
      <c r="AA23" s="8">
        <v>44992.800000000003</v>
      </c>
      <c r="AB23" s="8">
        <v>0</v>
      </c>
      <c r="AC23" s="8">
        <v>0</v>
      </c>
      <c r="AD23" s="8">
        <v>0</v>
      </c>
      <c r="AE23" s="8">
        <v>0</v>
      </c>
      <c r="AF23" s="8">
        <v>44992.800000000003</v>
      </c>
      <c r="AG23" s="8">
        <v>44992.800000000003</v>
      </c>
      <c r="AH23" s="8">
        <v>0</v>
      </c>
      <c r="AI23" s="8">
        <v>0</v>
      </c>
      <c r="AJ23" s="8">
        <v>0</v>
      </c>
      <c r="AK23" s="8">
        <v>0</v>
      </c>
      <c r="AL23" s="9">
        <f t="shared" si="0"/>
        <v>0.99984000000000006</v>
      </c>
      <c r="AM23" s="8">
        <v>0</v>
      </c>
    </row>
    <row r="24" spans="1:39" s="17" customFormat="1" outlineLevel="1">
      <c r="A24" s="13"/>
      <c r="B24" s="14" t="s">
        <v>21</v>
      </c>
      <c r="C24" s="14" t="s">
        <v>22</v>
      </c>
      <c r="D24" s="19" t="s">
        <v>92</v>
      </c>
      <c r="E24" s="14" t="s">
        <v>21</v>
      </c>
      <c r="F24" s="14" t="s">
        <v>21</v>
      </c>
      <c r="G24" s="14"/>
      <c r="H24" s="14"/>
      <c r="I24" s="14"/>
      <c r="J24" s="14"/>
      <c r="K24" s="14"/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47">
        <v>45000</v>
      </c>
      <c r="V24" s="47">
        <v>0</v>
      </c>
      <c r="W24" s="47">
        <v>0</v>
      </c>
      <c r="X24" s="47">
        <v>0</v>
      </c>
      <c r="Y24" s="47">
        <v>0</v>
      </c>
      <c r="Z24" s="47">
        <v>44992.800000000003</v>
      </c>
      <c r="AA24" s="47">
        <v>44992.800000000003</v>
      </c>
      <c r="AB24" s="47">
        <v>0</v>
      </c>
      <c r="AC24" s="47">
        <v>0</v>
      </c>
      <c r="AD24" s="47">
        <v>0</v>
      </c>
      <c r="AE24" s="47">
        <v>0</v>
      </c>
      <c r="AF24" s="47">
        <v>44992.800000000003</v>
      </c>
      <c r="AG24" s="47">
        <v>44992.800000000003</v>
      </c>
      <c r="AH24" s="47">
        <v>0</v>
      </c>
      <c r="AI24" s="47">
        <v>0</v>
      </c>
      <c r="AJ24" s="47">
        <v>0</v>
      </c>
      <c r="AK24" s="47">
        <v>0</v>
      </c>
      <c r="AL24" s="48">
        <f t="shared" si="0"/>
        <v>0.99984000000000006</v>
      </c>
      <c r="AM24" s="15">
        <v>0</v>
      </c>
    </row>
    <row r="25" spans="1:39" ht="76.5" customHeight="1">
      <c r="A25" s="6" t="s">
        <v>36</v>
      </c>
      <c r="B25" s="7" t="s">
        <v>21</v>
      </c>
      <c r="C25" s="7" t="s">
        <v>22</v>
      </c>
      <c r="D25" s="12" t="s">
        <v>37</v>
      </c>
      <c r="E25" s="7" t="s">
        <v>21</v>
      </c>
      <c r="F25" s="7" t="s">
        <v>21</v>
      </c>
      <c r="G25" s="7"/>
      <c r="H25" s="7"/>
      <c r="I25" s="7"/>
      <c r="J25" s="7"/>
      <c r="K25" s="7"/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416400</v>
      </c>
      <c r="V25" s="8">
        <v>0</v>
      </c>
      <c r="W25" s="8">
        <v>0</v>
      </c>
      <c r="X25" s="8">
        <v>0</v>
      </c>
      <c r="Y25" s="8">
        <v>0</v>
      </c>
      <c r="Z25" s="8">
        <v>235483</v>
      </c>
      <c r="AA25" s="8">
        <v>235483</v>
      </c>
      <c r="AB25" s="8">
        <v>0</v>
      </c>
      <c r="AC25" s="8">
        <v>0</v>
      </c>
      <c r="AD25" s="8">
        <v>0</v>
      </c>
      <c r="AE25" s="8">
        <v>0</v>
      </c>
      <c r="AF25" s="8">
        <v>100503</v>
      </c>
      <c r="AG25" s="8">
        <v>100503</v>
      </c>
      <c r="AH25" s="8">
        <v>0</v>
      </c>
      <c r="AI25" s="8">
        <v>0</v>
      </c>
      <c r="AJ25" s="8">
        <v>0</v>
      </c>
      <c r="AK25" s="8">
        <v>0</v>
      </c>
      <c r="AL25" s="9">
        <f t="shared" si="0"/>
        <v>0.24136167146974064</v>
      </c>
      <c r="AM25" s="8">
        <v>0</v>
      </c>
    </row>
    <row r="26" spans="1:39">
      <c r="A26" s="6"/>
      <c r="B26" s="7"/>
      <c r="C26" s="7"/>
      <c r="D26" s="18" t="s">
        <v>91</v>
      </c>
      <c r="E26" s="7"/>
      <c r="F26" s="7"/>
      <c r="G26" s="7"/>
      <c r="H26" s="7"/>
      <c r="I26" s="7"/>
      <c r="J26" s="7"/>
      <c r="K26" s="7"/>
      <c r="L26" s="8"/>
      <c r="M26" s="8"/>
      <c r="N26" s="8"/>
      <c r="O26" s="8"/>
      <c r="P26" s="8"/>
      <c r="Q26" s="8"/>
      <c r="R26" s="8"/>
      <c r="S26" s="8"/>
      <c r="T26" s="8"/>
      <c r="U26" s="38">
        <v>103900</v>
      </c>
      <c r="V26" s="38">
        <v>0</v>
      </c>
      <c r="W26" s="38">
        <v>0</v>
      </c>
      <c r="X26" s="38">
        <v>0</v>
      </c>
      <c r="Y26" s="38">
        <v>0</v>
      </c>
      <c r="Z26" s="38">
        <v>103900</v>
      </c>
      <c r="AA26" s="38">
        <v>103900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9">
        <f t="shared" ref="AL26:AL27" si="3">AF26/U26*100%</f>
        <v>0</v>
      </c>
      <c r="AM26" s="8"/>
    </row>
    <row r="27" spans="1:39">
      <c r="A27" s="6"/>
      <c r="B27" s="7"/>
      <c r="C27" s="7"/>
      <c r="D27" s="19" t="s">
        <v>92</v>
      </c>
      <c r="E27" s="7"/>
      <c r="F27" s="7"/>
      <c r="G27" s="7"/>
      <c r="H27" s="7"/>
      <c r="I27" s="7"/>
      <c r="J27" s="7"/>
      <c r="K27" s="7"/>
      <c r="L27" s="8"/>
      <c r="M27" s="8"/>
      <c r="N27" s="8"/>
      <c r="O27" s="8"/>
      <c r="P27" s="8"/>
      <c r="Q27" s="8"/>
      <c r="R27" s="8"/>
      <c r="S27" s="8"/>
      <c r="T27" s="8"/>
      <c r="U27" s="45">
        <v>312500</v>
      </c>
      <c r="V27" s="45">
        <v>0</v>
      </c>
      <c r="W27" s="45">
        <v>0</v>
      </c>
      <c r="X27" s="45">
        <v>0</v>
      </c>
      <c r="Y27" s="45">
        <v>0</v>
      </c>
      <c r="Z27" s="45">
        <v>131583</v>
      </c>
      <c r="AA27" s="45">
        <v>131583</v>
      </c>
      <c r="AB27" s="45">
        <v>0</v>
      </c>
      <c r="AC27" s="45">
        <v>0</v>
      </c>
      <c r="AD27" s="45">
        <v>0</v>
      </c>
      <c r="AE27" s="45">
        <v>0</v>
      </c>
      <c r="AF27" s="45">
        <v>100503</v>
      </c>
      <c r="AG27" s="49"/>
      <c r="AH27" s="49"/>
      <c r="AI27" s="49"/>
      <c r="AJ27" s="49"/>
      <c r="AK27" s="49"/>
      <c r="AL27" s="46">
        <f t="shared" si="3"/>
        <v>0.3216096</v>
      </c>
      <c r="AM27" s="8"/>
    </row>
    <row r="28" spans="1:39" ht="66" customHeight="1">
      <c r="A28" s="6" t="s">
        <v>38</v>
      </c>
      <c r="B28" s="7" t="s">
        <v>21</v>
      </c>
      <c r="C28" s="7" t="s">
        <v>22</v>
      </c>
      <c r="D28" s="12" t="s">
        <v>39</v>
      </c>
      <c r="E28" s="7" t="s">
        <v>21</v>
      </c>
      <c r="F28" s="7" t="s">
        <v>21</v>
      </c>
      <c r="G28" s="7"/>
      <c r="H28" s="7"/>
      <c r="I28" s="7"/>
      <c r="J28" s="7"/>
      <c r="K28" s="7"/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122000</v>
      </c>
      <c r="V28" s="8">
        <v>0</v>
      </c>
      <c r="W28" s="8">
        <v>0</v>
      </c>
      <c r="X28" s="8">
        <v>0</v>
      </c>
      <c r="Y28" s="8">
        <v>0</v>
      </c>
      <c r="Z28" s="8">
        <v>115120</v>
      </c>
      <c r="AA28" s="8">
        <v>115120</v>
      </c>
      <c r="AB28" s="8">
        <v>0</v>
      </c>
      <c r="AC28" s="8">
        <v>0</v>
      </c>
      <c r="AD28" s="8">
        <v>0</v>
      </c>
      <c r="AE28" s="8">
        <v>0</v>
      </c>
      <c r="AF28" s="8">
        <v>115120</v>
      </c>
      <c r="AG28" s="8">
        <v>115120</v>
      </c>
      <c r="AH28" s="8">
        <v>0</v>
      </c>
      <c r="AI28" s="8">
        <v>0</v>
      </c>
      <c r="AJ28" s="8">
        <v>0</v>
      </c>
      <c r="AK28" s="8">
        <v>0</v>
      </c>
      <c r="AL28" s="9">
        <f t="shared" si="0"/>
        <v>0.94360655737704913</v>
      </c>
      <c r="AM28" s="8">
        <v>0</v>
      </c>
    </row>
    <row r="29" spans="1:39" outlineLevel="1">
      <c r="A29" s="6"/>
      <c r="B29" s="7" t="s">
        <v>21</v>
      </c>
      <c r="C29" s="7" t="s">
        <v>22</v>
      </c>
      <c r="D29" s="19" t="s">
        <v>92</v>
      </c>
      <c r="E29" s="7" t="s">
        <v>21</v>
      </c>
      <c r="F29" s="7" t="s">
        <v>21</v>
      </c>
      <c r="G29" s="7"/>
      <c r="H29" s="7"/>
      <c r="I29" s="7"/>
      <c r="J29" s="7"/>
      <c r="K29" s="7"/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45">
        <v>122000</v>
      </c>
      <c r="V29" s="45">
        <v>0</v>
      </c>
      <c r="W29" s="45">
        <v>0</v>
      </c>
      <c r="X29" s="45">
        <v>0</v>
      </c>
      <c r="Y29" s="45">
        <v>0</v>
      </c>
      <c r="Z29" s="45">
        <v>115120</v>
      </c>
      <c r="AA29" s="45">
        <v>115120</v>
      </c>
      <c r="AB29" s="45">
        <v>0</v>
      </c>
      <c r="AC29" s="45">
        <v>0</v>
      </c>
      <c r="AD29" s="45">
        <v>0</v>
      </c>
      <c r="AE29" s="45">
        <v>0</v>
      </c>
      <c r="AF29" s="45">
        <v>115120</v>
      </c>
      <c r="AG29" s="45">
        <v>115120</v>
      </c>
      <c r="AH29" s="45">
        <v>0</v>
      </c>
      <c r="AI29" s="45">
        <v>0</v>
      </c>
      <c r="AJ29" s="45">
        <v>0</v>
      </c>
      <c r="AK29" s="45">
        <v>0</v>
      </c>
      <c r="AL29" s="46">
        <f t="shared" si="0"/>
        <v>0.94360655737704913</v>
      </c>
      <c r="AM29" s="8">
        <v>0</v>
      </c>
    </row>
    <row r="30" spans="1:39" ht="53.25" customHeight="1">
      <c r="A30" s="6" t="s">
        <v>40</v>
      </c>
      <c r="B30" s="7" t="s">
        <v>21</v>
      </c>
      <c r="C30" s="7" t="s">
        <v>22</v>
      </c>
      <c r="D30" s="12" t="s">
        <v>41</v>
      </c>
      <c r="E30" s="7" t="s">
        <v>21</v>
      </c>
      <c r="F30" s="7" t="s">
        <v>21</v>
      </c>
      <c r="G30" s="7"/>
      <c r="H30" s="7"/>
      <c r="I30" s="7"/>
      <c r="J30" s="7"/>
      <c r="K30" s="7"/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10000</v>
      </c>
      <c r="V30" s="8">
        <v>0</v>
      </c>
      <c r="W30" s="8">
        <v>0</v>
      </c>
      <c r="X30" s="8">
        <v>0</v>
      </c>
      <c r="Y30" s="8">
        <v>0</v>
      </c>
      <c r="Z30" s="8">
        <v>10000</v>
      </c>
      <c r="AA30" s="8">
        <v>10000</v>
      </c>
      <c r="AB30" s="8">
        <v>0</v>
      </c>
      <c r="AC30" s="8">
        <v>0</v>
      </c>
      <c r="AD30" s="8">
        <v>0</v>
      </c>
      <c r="AE30" s="8">
        <v>0</v>
      </c>
      <c r="AF30" s="8">
        <v>5145</v>
      </c>
      <c r="AG30" s="8">
        <v>5145</v>
      </c>
      <c r="AH30" s="8">
        <v>0</v>
      </c>
      <c r="AI30" s="8">
        <v>0</v>
      </c>
      <c r="AJ30" s="8">
        <v>0</v>
      </c>
      <c r="AK30" s="8">
        <v>0</v>
      </c>
      <c r="AL30" s="9">
        <f t="shared" si="0"/>
        <v>0.51449999999999996</v>
      </c>
      <c r="AM30" s="8">
        <v>0</v>
      </c>
    </row>
    <row r="31" spans="1:39" outlineLevel="1">
      <c r="A31" s="6"/>
      <c r="B31" s="7" t="s">
        <v>21</v>
      </c>
      <c r="C31" s="7" t="s">
        <v>22</v>
      </c>
      <c r="D31" s="19" t="s">
        <v>92</v>
      </c>
      <c r="E31" s="7" t="s">
        <v>21</v>
      </c>
      <c r="F31" s="7" t="s">
        <v>21</v>
      </c>
      <c r="G31" s="7"/>
      <c r="H31" s="7"/>
      <c r="I31" s="7"/>
      <c r="J31" s="7"/>
      <c r="K31" s="7"/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45">
        <v>10000</v>
      </c>
      <c r="V31" s="45">
        <v>0</v>
      </c>
      <c r="W31" s="45">
        <v>0</v>
      </c>
      <c r="X31" s="45">
        <v>0</v>
      </c>
      <c r="Y31" s="45">
        <v>0</v>
      </c>
      <c r="Z31" s="45">
        <v>10000</v>
      </c>
      <c r="AA31" s="45">
        <v>10000</v>
      </c>
      <c r="AB31" s="45">
        <v>0</v>
      </c>
      <c r="AC31" s="45">
        <v>0</v>
      </c>
      <c r="AD31" s="45">
        <v>0</v>
      </c>
      <c r="AE31" s="45">
        <v>0</v>
      </c>
      <c r="AF31" s="45">
        <v>5145</v>
      </c>
      <c r="AG31" s="45">
        <v>5145</v>
      </c>
      <c r="AH31" s="45">
        <v>0</v>
      </c>
      <c r="AI31" s="45">
        <v>0</v>
      </c>
      <c r="AJ31" s="45">
        <v>0</v>
      </c>
      <c r="AK31" s="45">
        <v>0</v>
      </c>
      <c r="AL31" s="46">
        <f t="shared" si="0"/>
        <v>0.51449999999999996</v>
      </c>
      <c r="AM31" s="8">
        <v>0</v>
      </c>
    </row>
    <row r="32" spans="1:39" ht="65.25" customHeight="1">
      <c r="A32" s="6" t="s">
        <v>42</v>
      </c>
      <c r="B32" s="7" t="s">
        <v>21</v>
      </c>
      <c r="C32" s="7" t="s">
        <v>22</v>
      </c>
      <c r="D32" s="12" t="s">
        <v>43</v>
      </c>
      <c r="E32" s="7" t="s">
        <v>21</v>
      </c>
      <c r="F32" s="7" t="s">
        <v>21</v>
      </c>
      <c r="G32" s="7"/>
      <c r="H32" s="7"/>
      <c r="I32" s="7"/>
      <c r="J32" s="7"/>
      <c r="K32" s="7"/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5000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9">
        <f t="shared" si="0"/>
        <v>0</v>
      </c>
      <c r="AM32" s="8">
        <v>0</v>
      </c>
    </row>
    <row r="33" spans="1:39" outlineLevel="1">
      <c r="A33" s="6"/>
      <c r="B33" s="7" t="s">
        <v>21</v>
      </c>
      <c r="C33" s="7" t="s">
        <v>22</v>
      </c>
      <c r="D33" s="18" t="s">
        <v>91</v>
      </c>
      <c r="E33" s="7" t="s">
        <v>21</v>
      </c>
      <c r="F33" s="7" t="s">
        <v>21</v>
      </c>
      <c r="G33" s="7"/>
      <c r="H33" s="7"/>
      <c r="I33" s="7"/>
      <c r="J33" s="7"/>
      <c r="K33" s="7"/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38">
        <v>5000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9">
        <f t="shared" si="0"/>
        <v>0</v>
      </c>
      <c r="AM33" s="8">
        <v>0</v>
      </c>
    </row>
    <row r="34" spans="1:39" ht="64.5" customHeight="1">
      <c r="A34" s="6" t="s">
        <v>44</v>
      </c>
      <c r="B34" s="7" t="s">
        <v>21</v>
      </c>
      <c r="C34" s="7" t="s">
        <v>22</v>
      </c>
      <c r="D34" s="12" t="s">
        <v>45</v>
      </c>
      <c r="E34" s="7" t="s">
        <v>21</v>
      </c>
      <c r="F34" s="7" t="s">
        <v>21</v>
      </c>
      <c r="G34" s="7"/>
      <c r="H34" s="7"/>
      <c r="I34" s="7"/>
      <c r="J34" s="7"/>
      <c r="K34" s="7"/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300000</v>
      </c>
      <c r="V34" s="8">
        <v>0</v>
      </c>
      <c r="W34" s="8">
        <v>0</v>
      </c>
      <c r="X34" s="8">
        <v>0</v>
      </c>
      <c r="Y34" s="8">
        <v>0</v>
      </c>
      <c r="Z34" s="8">
        <v>173580</v>
      </c>
      <c r="AA34" s="8">
        <v>173580</v>
      </c>
      <c r="AB34" s="8">
        <v>0</v>
      </c>
      <c r="AC34" s="8">
        <v>0</v>
      </c>
      <c r="AD34" s="8">
        <v>0</v>
      </c>
      <c r="AE34" s="8">
        <v>0</v>
      </c>
      <c r="AF34" s="8">
        <v>105980</v>
      </c>
      <c r="AG34" s="8">
        <v>105980</v>
      </c>
      <c r="AH34" s="8">
        <v>0</v>
      </c>
      <c r="AI34" s="8">
        <v>0</v>
      </c>
      <c r="AJ34" s="8">
        <v>0</v>
      </c>
      <c r="AK34" s="8">
        <v>0</v>
      </c>
      <c r="AL34" s="9">
        <f t="shared" si="0"/>
        <v>0.35326666666666667</v>
      </c>
      <c r="AM34" s="8">
        <v>0</v>
      </c>
    </row>
    <row r="35" spans="1:39" s="17" customFormat="1" outlineLevel="1">
      <c r="A35" s="13"/>
      <c r="B35" s="14" t="s">
        <v>21</v>
      </c>
      <c r="C35" s="14" t="s">
        <v>22</v>
      </c>
      <c r="D35" s="19" t="s">
        <v>92</v>
      </c>
      <c r="E35" s="14" t="s">
        <v>21</v>
      </c>
      <c r="F35" s="14" t="s">
        <v>21</v>
      </c>
      <c r="G35" s="14"/>
      <c r="H35" s="14"/>
      <c r="I35" s="14"/>
      <c r="J35" s="14"/>
      <c r="K35" s="14"/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47">
        <v>300000</v>
      </c>
      <c r="V35" s="47">
        <v>0</v>
      </c>
      <c r="W35" s="47">
        <v>0</v>
      </c>
      <c r="X35" s="47">
        <v>0</v>
      </c>
      <c r="Y35" s="47">
        <v>0</v>
      </c>
      <c r="Z35" s="47">
        <v>173580</v>
      </c>
      <c r="AA35" s="47">
        <v>173580</v>
      </c>
      <c r="AB35" s="47">
        <v>0</v>
      </c>
      <c r="AC35" s="47">
        <v>0</v>
      </c>
      <c r="AD35" s="47">
        <v>0</v>
      </c>
      <c r="AE35" s="47">
        <v>0</v>
      </c>
      <c r="AF35" s="47">
        <v>105980</v>
      </c>
      <c r="AG35" s="47">
        <v>105980</v>
      </c>
      <c r="AH35" s="47">
        <v>0</v>
      </c>
      <c r="AI35" s="47">
        <v>0</v>
      </c>
      <c r="AJ35" s="47">
        <v>0</v>
      </c>
      <c r="AK35" s="47">
        <v>0</v>
      </c>
      <c r="AL35" s="48">
        <f t="shared" si="0"/>
        <v>0.35326666666666667</v>
      </c>
      <c r="AM35" s="15">
        <v>0</v>
      </c>
    </row>
    <row r="36" spans="1:39" ht="52.5" customHeight="1">
      <c r="A36" s="6" t="s">
        <v>46</v>
      </c>
      <c r="B36" s="7" t="s">
        <v>21</v>
      </c>
      <c r="C36" s="7" t="s">
        <v>22</v>
      </c>
      <c r="D36" s="12" t="s">
        <v>47</v>
      </c>
      <c r="E36" s="7" t="s">
        <v>21</v>
      </c>
      <c r="F36" s="7" t="s">
        <v>21</v>
      </c>
      <c r="G36" s="7"/>
      <c r="H36" s="7"/>
      <c r="I36" s="7"/>
      <c r="J36" s="7"/>
      <c r="K36" s="7"/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1384000</v>
      </c>
      <c r="V36" s="8">
        <v>0</v>
      </c>
      <c r="W36" s="8">
        <v>0</v>
      </c>
      <c r="X36" s="8">
        <v>0</v>
      </c>
      <c r="Y36" s="8">
        <v>0</v>
      </c>
      <c r="Z36" s="8">
        <v>162579</v>
      </c>
      <c r="AA36" s="8">
        <v>162579</v>
      </c>
      <c r="AB36" s="8">
        <v>0</v>
      </c>
      <c r="AC36" s="8">
        <v>0</v>
      </c>
      <c r="AD36" s="8">
        <v>0</v>
      </c>
      <c r="AE36" s="8">
        <v>0</v>
      </c>
      <c r="AF36" s="8">
        <v>28979</v>
      </c>
      <c r="AG36" s="8">
        <v>28979</v>
      </c>
      <c r="AH36" s="8">
        <v>0</v>
      </c>
      <c r="AI36" s="8">
        <v>0</v>
      </c>
      <c r="AJ36" s="8">
        <v>0</v>
      </c>
      <c r="AK36" s="8">
        <v>0</v>
      </c>
      <c r="AL36" s="9">
        <f t="shared" si="0"/>
        <v>2.0938583815028902E-2</v>
      </c>
      <c r="AM36" s="8">
        <v>0</v>
      </c>
    </row>
    <row r="37" spans="1:39" s="17" customFormat="1" ht="39.75" customHeight="1" outlineLevel="1">
      <c r="A37" s="13" t="s">
        <v>48</v>
      </c>
      <c r="B37" s="14" t="s">
        <v>21</v>
      </c>
      <c r="C37" s="14" t="s">
        <v>22</v>
      </c>
      <c r="D37" s="14" t="s">
        <v>49</v>
      </c>
      <c r="E37" s="14" t="s">
        <v>21</v>
      </c>
      <c r="F37" s="14" t="s">
        <v>21</v>
      </c>
      <c r="G37" s="14"/>
      <c r="H37" s="14"/>
      <c r="I37" s="14"/>
      <c r="J37" s="14"/>
      <c r="K37" s="14"/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60000</v>
      </c>
      <c r="V37" s="15">
        <v>0</v>
      </c>
      <c r="W37" s="15">
        <v>0</v>
      </c>
      <c r="X37" s="15">
        <v>0</v>
      </c>
      <c r="Y37" s="15">
        <v>0</v>
      </c>
      <c r="Z37" s="15">
        <v>8979</v>
      </c>
      <c r="AA37" s="15">
        <v>8979</v>
      </c>
      <c r="AB37" s="15">
        <v>0</v>
      </c>
      <c r="AC37" s="15">
        <v>0</v>
      </c>
      <c r="AD37" s="15">
        <v>0</v>
      </c>
      <c r="AE37" s="15">
        <v>0</v>
      </c>
      <c r="AF37" s="15">
        <v>8979</v>
      </c>
      <c r="AG37" s="15">
        <v>8979</v>
      </c>
      <c r="AH37" s="15">
        <v>0</v>
      </c>
      <c r="AI37" s="15">
        <v>0</v>
      </c>
      <c r="AJ37" s="15">
        <v>0</v>
      </c>
      <c r="AK37" s="15">
        <v>0</v>
      </c>
      <c r="AL37" s="16">
        <f t="shared" si="0"/>
        <v>0.14965000000000001</v>
      </c>
      <c r="AM37" s="15">
        <v>0</v>
      </c>
    </row>
    <row r="38" spans="1:39" s="17" customFormat="1" outlineLevel="2">
      <c r="A38" s="13"/>
      <c r="B38" s="14" t="s">
        <v>21</v>
      </c>
      <c r="C38" s="14" t="s">
        <v>22</v>
      </c>
      <c r="D38" s="19" t="s">
        <v>92</v>
      </c>
      <c r="E38" s="14" t="s">
        <v>21</v>
      </c>
      <c r="F38" s="14" t="s">
        <v>21</v>
      </c>
      <c r="G38" s="14"/>
      <c r="H38" s="14"/>
      <c r="I38" s="14"/>
      <c r="J38" s="14"/>
      <c r="K38" s="14"/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47">
        <v>60000</v>
      </c>
      <c r="V38" s="47">
        <v>0</v>
      </c>
      <c r="W38" s="47">
        <v>0</v>
      </c>
      <c r="X38" s="47">
        <v>0</v>
      </c>
      <c r="Y38" s="47">
        <v>0</v>
      </c>
      <c r="Z38" s="47">
        <v>8979</v>
      </c>
      <c r="AA38" s="47">
        <v>8979</v>
      </c>
      <c r="AB38" s="47">
        <v>0</v>
      </c>
      <c r="AC38" s="47">
        <v>0</v>
      </c>
      <c r="AD38" s="47">
        <v>0</v>
      </c>
      <c r="AE38" s="47">
        <v>0</v>
      </c>
      <c r="AF38" s="47">
        <v>8979</v>
      </c>
      <c r="AG38" s="47">
        <v>8979</v>
      </c>
      <c r="AH38" s="47">
        <v>0</v>
      </c>
      <c r="AI38" s="47">
        <v>0</v>
      </c>
      <c r="AJ38" s="47">
        <v>0</v>
      </c>
      <c r="AK38" s="47">
        <v>0</v>
      </c>
      <c r="AL38" s="48">
        <f t="shared" si="0"/>
        <v>0.14965000000000001</v>
      </c>
      <c r="AM38" s="15">
        <v>0</v>
      </c>
    </row>
    <row r="39" spans="1:39" s="17" customFormat="1" ht="39" customHeight="1" outlineLevel="1">
      <c r="A39" s="13" t="s">
        <v>50</v>
      </c>
      <c r="B39" s="14" t="s">
        <v>21</v>
      </c>
      <c r="C39" s="14" t="s">
        <v>22</v>
      </c>
      <c r="D39" s="14" t="s">
        <v>51</v>
      </c>
      <c r="E39" s="14" t="s">
        <v>21</v>
      </c>
      <c r="F39" s="14" t="s">
        <v>21</v>
      </c>
      <c r="G39" s="14"/>
      <c r="H39" s="14"/>
      <c r="I39" s="14"/>
      <c r="J39" s="14"/>
      <c r="K39" s="14"/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1324000</v>
      </c>
      <c r="V39" s="15">
        <v>0</v>
      </c>
      <c r="W39" s="15">
        <v>0</v>
      </c>
      <c r="X39" s="15">
        <v>0</v>
      </c>
      <c r="Y39" s="15">
        <v>0</v>
      </c>
      <c r="Z39" s="15">
        <v>153600</v>
      </c>
      <c r="AA39" s="15">
        <v>153600</v>
      </c>
      <c r="AB39" s="15">
        <v>0</v>
      </c>
      <c r="AC39" s="15">
        <v>0</v>
      </c>
      <c r="AD39" s="15">
        <v>0</v>
      </c>
      <c r="AE39" s="15">
        <v>0</v>
      </c>
      <c r="AF39" s="15">
        <v>20000</v>
      </c>
      <c r="AG39" s="15">
        <v>20000</v>
      </c>
      <c r="AH39" s="15">
        <v>0</v>
      </c>
      <c r="AI39" s="15">
        <v>0</v>
      </c>
      <c r="AJ39" s="15">
        <v>0</v>
      </c>
      <c r="AK39" s="15">
        <v>0</v>
      </c>
      <c r="AL39" s="16">
        <f t="shared" si="0"/>
        <v>1.5105740181268883E-2</v>
      </c>
      <c r="AM39" s="15">
        <v>0</v>
      </c>
    </row>
    <row r="40" spans="1:39" s="17" customFormat="1" outlineLevel="1">
      <c r="A40" s="13"/>
      <c r="B40" s="14"/>
      <c r="C40" s="14"/>
      <c r="D40" s="25" t="s">
        <v>93</v>
      </c>
      <c r="E40" s="14"/>
      <c r="F40" s="14"/>
      <c r="G40" s="14"/>
      <c r="H40" s="14"/>
      <c r="I40" s="14"/>
      <c r="J40" s="14"/>
      <c r="K40" s="14"/>
      <c r="L40" s="15"/>
      <c r="M40" s="15"/>
      <c r="N40" s="15"/>
      <c r="O40" s="15"/>
      <c r="P40" s="15"/>
      <c r="Q40" s="15"/>
      <c r="R40" s="15"/>
      <c r="S40" s="15"/>
      <c r="T40" s="15"/>
      <c r="U40" s="32">
        <v>890400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3">
        <f t="shared" ref="AL40:AL42" si="4">AF40/U40*100%</f>
        <v>0</v>
      </c>
      <c r="AM40" s="15"/>
    </row>
    <row r="41" spans="1:39" s="17" customFormat="1" outlineLevel="1">
      <c r="A41" s="13"/>
      <c r="B41" s="14"/>
      <c r="C41" s="14"/>
      <c r="D41" s="18" t="s">
        <v>91</v>
      </c>
      <c r="E41" s="14"/>
      <c r="F41" s="14"/>
      <c r="G41" s="14"/>
      <c r="H41" s="14"/>
      <c r="I41" s="14"/>
      <c r="J41" s="14"/>
      <c r="K41" s="14"/>
      <c r="L41" s="15"/>
      <c r="M41" s="15"/>
      <c r="N41" s="15"/>
      <c r="O41" s="15"/>
      <c r="P41" s="15"/>
      <c r="Q41" s="15"/>
      <c r="R41" s="15"/>
      <c r="S41" s="15"/>
      <c r="T41" s="15"/>
      <c r="U41" s="38">
        <v>133600</v>
      </c>
      <c r="V41" s="38">
        <v>0</v>
      </c>
      <c r="W41" s="38">
        <v>0</v>
      </c>
      <c r="X41" s="38">
        <v>0</v>
      </c>
      <c r="Y41" s="38">
        <v>0</v>
      </c>
      <c r="Z41" s="38">
        <v>133600</v>
      </c>
      <c r="AA41" s="38">
        <v>133600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9">
        <f t="shared" si="4"/>
        <v>0</v>
      </c>
      <c r="AM41" s="15"/>
    </row>
    <row r="42" spans="1:39" s="17" customFormat="1" outlineLevel="1">
      <c r="A42" s="13"/>
      <c r="B42" s="14"/>
      <c r="C42" s="14"/>
      <c r="D42" s="19" t="s">
        <v>92</v>
      </c>
      <c r="E42" s="14"/>
      <c r="F42" s="14"/>
      <c r="G42" s="14"/>
      <c r="H42" s="14"/>
      <c r="I42" s="14"/>
      <c r="J42" s="14"/>
      <c r="K42" s="14"/>
      <c r="L42" s="15"/>
      <c r="M42" s="15"/>
      <c r="N42" s="15"/>
      <c r="O42" s="15"/>
      <c r="P42" s="15"/>
      <c r="Q42" s="15"/>
      <c r="R42" s="15"/>
      <c r="S42" s="15"/>
      <c r="T42" s="15"/>
      <c r="U42" s="47">
        <v>300000</v>
      </c>
      <c r="V42" s="47">
        <v>0</v>
      </c>
      <c r="W42" s="47">
        <v>0</v>
      </c>
      <c r="X42" s="47">
        <v>0</v>
      </c>
      <c r="Y42" s="47">
        <v>0</v>
      </c>
      <c r="Z42" s="47">
        <v>20000</v>
      </c>
      <c r="AA42" s="47">
        <v>20000</v>
      </c>
      <c r="AB42" s="47">
        <v>0</v>
      </c>
      <c r="AC42" s="47">
        <v>0</v>
      </c>
      <c r="AD42" s="47">
        <v>0</v>
      </c>
      <c r="AE42" s="47">
        <v>0</v>
      </c>
      <c r="AF42" s="47">
        <v>20000</v>
      </c>
      <c r="AG42" s="47">
        <f t="shared" ref="AG42:AK42" si="5">AG39-AG40-AG41</f>
        <v>20000</v>
      </c>
      <c r="AH42" s="47">
        <f t="shared" si="5"/>
        <v>0</v>
      </c>
      <c r="AI42" s="47">
        <f t="shared" si="5"/>
        <v>0</v>
      </c>
      <c r="AJ42" s="47">
        <f t="shared" si="5"/>
        <v>0</v>
      </c>
      <c r="AK42" s="47">
        <f t="shared" si="5"/>
        <v>0</v>
      </c>
      <c r="AL42" s="46">
        <f t="shared" si="4"/>
        <v>6.6666666666666666E-2</v>
      </c>
      <c r="AM42" s="15"/>
    </row>
    <row r="43" spans="1:39" ht="90" customHeight="1">
      <c r="A43" s="6" t="s">
        <v>52</v>
      </c>
      <c r="B43" s="7" t="s">
        <v>21</v>
      </c>
      <c r="C43" s="7" t="s">
        <v>22</v>
      </c>
      <c r="D43" s="12" t="s">
        <v>53</v>
      </c>
      <c r="E43" s="7" t="s">
        <v>21</v>
      </c>
      <c r="F43" s="7" t="s">
        <v>21</v>
      </c>
      <c r="G43" s="7"/>
      <c r="H43" s="7"/>
      <c r="I43" s="7"/>
      <c r="J43" s="7"/>
      <c r="K43" s="7"/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11570504.32</v>
      </c>
      <c r="V43" s="8">
        <v>0</v>
      </c>
      <c r="W43" s="8">
        <v>0</v>
      </c>
      <c r="X43" s="8">
        <v>0</v>
      </c>
      <c r="Y43" s="8">
        <v>0</v>
      </c>
      <c r="Z43" s="8">
        <v>7440605</v>
      </c>
      <c r="AA43" s="8">
        <v>7440605</v>
      </c>
      <c r="AB43" s="8">
        <v>0</v>
      </c>
      <c r="AC43" s="8">
        <v>0</v>
      </c>
      <c r="AD43" s="8">
        <v>0</v>
      </c>
      <c r="AE43" s="8">
        <v>0</v>
      </c>
      <c r="AF43" s="8">
        <v>3367377.24</v>
      </c>
      <c r="AG43" s="8">
        <v>3367377.24</v>
      </c>
      <c r="AH43" s="8">
        <v>0</v>
      </c>
      <c r="AI43" s="8">
        <v>0</v>
      </c>
      <c r="AJ43" s="8">
        <v>0</v>
      </c>
      <c r="AK43" s="8">
        <v>0</v>
      </c>
      <c r="AL43" s="9">
        <f t="shared" ref="AL43:AL66" si="6">AF43/U43*100%</f>
        <v>0.29103115532996926</v>
      </c>
      <c r="AM43" s="8">
        <v>0</v>
      </c>
    </row>
    <row r="44" spans="1:39">
      <c r="A44" s="6"/>
      <c r="B44" s="7"/>
      <c r="C44" s="7"/>
      <c r="D44" s="18" t="s">
        <v>91</v>
      </c>
      <c r="E44" s="7"/>
      <c r="F44" s="7"/>
      <c r="G44" s="7"/>
      <c r="H44" s="7"/>
      <c r="I44" s="7"/>
      <c r="J44" s="7"/>
      <c r="K44" s="7"/>
      <c r="L44" s="8"/>
      <c r="M44" s="8"/>
      <c r="N44" s="8"/>
      <c r="O44" s="8"/>
      <c r="P44" s="8"/>
      <c r="Q44" s="8"/>
      <c r="R44" s="8"/>
      <c r="S44" s="8"/>
      <c r="T44" s="8"/>
      <c r="U44" s="38">
        <v>2729000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9">
        <f t="shared" ref="AL44:AL45" si="7">AF44/U44*100%</f>
        <v>0</v>
      </c>
      <c r="AM44" s="8"/>
    </row>
    <row r="45" spans="1:39">
      <c r="A45" s="6"/>
      <c r="B45" s="7"/>
      <c r="C45" s="7"/>
      <c r="D45" s="19" t="s">
        <v>92</v>
      </c>
      <c r="E45" s="7"/>
      <c r="F45" s="7"/>
      <c r="G45" s="7"/>
      <c r="H45" s="7"/>
      <c r="I45" s="7"/>
      <c r="J45" s="7"/>
      <c r="K45" s="7"/>
      <c r="L45" s="8"/>
      <c r="M45" s="8"/>
      <c r="N45" s="8"/>
      <c r="O45" s="8"/>
      <c r="P45" s="8"/>
      <c r="Q45" s="8"/>
      <c r="R45" s="8"/>
      <c r="S45" s="8"/>
      <c r="T45" s="8"/>
      <c r="U45" s="45">
        <v>8841504.3200000003</v>
      </c>
      <c r="V45" s="45">
        <v>0</v>
      </c>
      <c r="W45" s="45">
        <v>0</v>
      </c>
      <c r="X45" s="45">
        <v>0</v>
      </c>
      <c r="Y45" s="45">
        <v>0</v>
      </c>
      <c r="Z45" s="45">
        <v>7440605</v>
      </c>
      <c r="AA45" s="45">
        <v>7440605</v>
      </c>
      <c r="AB45" s="45">
        <v>0</v>
      </c>
      <c r="AC45" s="45">
        <v>0</v>
      </c>
      <c r="AD45" s="45">
        <v>0</v>
      </c>
      <c r="AE45" s="45">
        <v>0</v>
      </c>
      <c r="AF45" s="45">
        <v>3367377.24</v>
      </c>
      <c r="AG45" s="45"/>
      <c r="AH45" s="45"/>
      <c r="AI45" s="45"/>
      <c r="AJ45" s="45"/>
      <c r="AK45" s="45"/>
      <c r="AL45" s="46">
        <f t="shared" si="7"/>
        <v>0.38086021542542209</v>
      </c>
      <c r="AM45" s="8"/>
    </row>
    <row r="46" spans="1:39" ht="51" customHeight="1">
      <c r="A46" s="6" t="s">
        <v>54</v>
      </c>
      <c r="B46" s="7" t="s">
        <v>21</v>
      </c>
      <c r="C46" s="7" t="s">
        <v>22</v>
      </c>
      <c r="D46" s="12" t="s">
        <v>55</v>
      </c>
      <c r="E46" s="7" t="s">
        <v>21</v>
      </c>
      <c r="F46" s="7" t="s">
        <v>21</v>
      </c>
      <c r="G46" s="7"/>
      <c r="H46" s="7"/>
      <c r="I46" s="7"/>
      <c r="J46" s="7"/>
      <c r="K46" s="7"/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282216164</v>
      </c>
      <c r="V46" s="8">
        <v>0</v>
      </c>
      <c r="W46" s="8">
        <v>0</v>
      </c>
      <c r="X46" s="8">
        <v>0</v>
      </c>
      <c r="Y46" s="8">
        <v>0</v>
      </c>
      <c r="Z46" s="8">
        <v>236008629.09</v>
      </c>
      <c r="AA46" s="8">
        <v>236008629.09</v>
      </c>
      <c r="AB46" s="8">
        <v>0</v>
      </c>
      <c r="AC46" s="8">
        <v>0</v>
      </c>
      <c r="AD46" s="8">
        <v>0</v>
      </c>
      <c r="AE46" s="8">
        <v>0</v>
      </c>
      <c r="AF46" s="8">
        <v>234462803.34999999</v>
      </c>
      <c r="AG46" s="8">
        <v>234462803.34999999</v>
      </c>
      <c r="AH46" s="8">
        <v>0</v>
      </c>
      <c r="AI46" s="8">
        <v>0</v>
      </c>
      <c r="AJ46" s="8">
        <v>0</v>
      </c>
      <c r="AK46" s="8">
        <v>0</v>
      </c>
      <c r="AL46" s="9">
        <f t="shared" si="6"/>
        <v>0.83079154654656839</v>
      </c>
      <c r="AM46" s="8">
        <v>0</v>
      </c>
    </row>
    <row r="47" spans="1:39" s="17" customFormat="1" ht="39" customHeight="1" outlineLevel="1">
      <c r="A47" s="13" t="s">
        <v>56</v>
      </c>
      <c r="B47" s="14" t="s">
        <v>21</v>
      </c>
      <c r="C47" s="14" t="s">
        <v>22</v>
      </c>
      <c r="D47" s="14" t="s">
        <v>57</v>
      </c>
      <c r="E47" s="14" t="s">
        <v>21</v>
      </c>
      <c r="F47" s="14" t="s">
        <v>21</v>
      </c>
      <c r="G47" s="14"/>
      <c r="H47" s="14"/>
      <c r="I47" s="14"/>
      <c r="J47" s="14"/>
      <c r="K47" s="14"/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1951900</v>
      </c>
      <c r="V47" s="15">
        <v>0</v>
      </c>
      <c r="W47" s="15">
        <v>0</v>
      </c>
      <c r="X47" s="15">
        <v>0</v>
      </c>
      <c r="Y47" s="15">
        <v>0</v>
      </c>
      <c r="Z47" s="15">
        <v>1924200</v>
      </c>
      <c r="AA47" s="15">
        <v>1924200</v>
      </c>
      <c r="AB47" s="15">
        <v>0</v>
      </c>
      <c r="AC47" s="15">
        <v>0</v>
      </c>
      <c r="AD47" s="15">
        <v>0</v>
      </c>
      <c r="AE47" s="15">
        <v>0</v>
      </c>
      <c r="AF47" s="15">
        <v>1924200</v>
      </c>
      <c r="AG47" s="15">
        <v>1924200</v>
      </c>
      <c r="AH47" s="15">
        <v>0</v>
      </c>
      <c r="AI47" s="15">
        <v>0</v>
      </c>
      <c r="AJ47" s="15">
        <v>0</v>
      </c>
      <c r="AK47" s="15">
        <v>0</v>
      </c>
      <c r="AL47" s="16">
        <f t="shared" si="6"/>
        <v>0.98580869921614833</v>
      </c>
      <c r="AM47" s="15">
        <v>0</v>
      </c>
    </row>
    <row r="48" spans="1:39" s="17" customFormat="1" outlineLevel="1">
      <c r="A48" s="13"/>
      <c r="B48" s="14"/>
      <c r="C48" s="14"/>
      <c r="D48" s="25" t="s">
        <v>93</v>
      </c>
      <c r="E48" s="14"/>
      <c r="F48" s="14"/>
      <c r="G48" s="14"/>
      <c r="H48" s="14"/>
      <c r="I48" s="14"/>
      <c r="J48" s="14"/>
      <c r="K48" s="14"/>
      <c r="L48" s="15"/>
      <c r="M48" s="15"/>
      <c r="N48" s="15"/>
      <c r="O48" s="15"/>
      <c r="P48" s="15"/>
      <c r="Q48" s="15"/>
      <c r="R48" s="15"/>
      <c r="S48" s="15"/>
      <c r="T48" s="15"/>
      <c r="U48" s="32">
        <v>483600</v>
      </c>
      <c r="V48" s="32">
        <v>0</v>
      </c>
      <c r="W48" s="32">
        <v>0</v>
      </c>
      <c r="X48" s="32">
        <v>0</v>
      </c>
      <c r="Y48" s="32">
        <v>0</v>
      </c>
      <c r="Z48" s="32">
        <v>483600</v>
      </c>
      <c r="AA48" s="32">
        <v>483600</v>
      </c>
      <c r="AB48" s="32">
        <v>0</v>
      </c>
      <c r="AC48" s="32">
        <v>0</v>
      </c>
      <c r="AD48" s="32">
        <v>0</v>
      </c>
      <c r="AE48" s="32">
        <v>0</v>
      </c>
      <c r="AF48" s="32">
        <v>483600</v>
      </c>
      <c r="AG48" s="32">
        <v>483600</v>
      </c>
      <c r="AH48" s="32">
        <v>0</v>
      </c>
      <c r="AI48" s="32">
        <v>0</v>
      </c>
      <c r="AJ48" s="32">
        <v>0</v>
      </c>
      <c r="AK48" s="32">
        <v>0</v>
      </c>
      <c r="AL48" s="33">
        <f t="shared" ref="AL48:AL50" si="8">AF48/U48*100%</f>
        <v>1</v>
      </c>
      <c r="AM48" s="15"/>
    </row>
    <row r="49" spans="1:39" s="17" customFormat="1" outlineLevel="1">
      <c r="A49" s="13"/>
      <c r="B49" s="14"/>
      <c r="C49" s="14"/>
      <c r="D49" s="18" t="s">
        <v>91</v>
      </c>
      <c r="E49" s="14"/>
      <c r="F49" s="14"/>
      <c r="G49" s="14"/>
      <c r="H49" s="14"/>
      <c r="I49" s="14"/>
      <c r="J49" s="14"/>
      <c r="K49" s="14"/>
      <c r="L49" s="15"/>
      <c r="M49" s="15"/>
      <c r="N49" s="15"/>
      <c r="O49" s="15"/>
      <c r="P49" s="15"/>
      <c r="Q49" s="15"/>
      <c r="R49" s="15"/>
      <c r="S49" s="15"/>
      <c r="T49" s="15"/>
      <c r="U49" s="36">
        <v>1400700</v>
      </c>
      <c r="V49" s="36">
        <v>0</v>
      </c>
      <c r="W49" s="36">
        <v>0</v>
      </c>
      <c r="X49" s="36">
        <v>0</v>
      </c>
      <c r="Y49" s="36">
        <v>0</v>
      </c>
      <c r="Z49" s="36">
        <v>1373000</v>
      </c>
      <c r="AA49" s="36">
        <v>1373000</v>
      </c>
      <c r="AB49" s="36">
        <v>0</v>
      </c>
      <c r="AC49" s="36">
        <v>0</v>
      </c>
      <c r="AD49" s="36">
        <v>0</v>
      </c>
      <c r="AE49" s="36">
        <v>0</v>
      </c>
      <c r="AF49" s="36">
        <v>1373000</v>
      </c>
      <c r="AG49" s="36" t="e">
        <f>#REF!+#REF!+#REF!</f>
        <v>#REF!</v>
      </c>
      <c r="AH49" s="36" t="e">
        <f>#REF!+#REF!+#REF!</f>
        <v>#REF!</v>
      </c>
      <c r="AI49" s="36" t="e">
        <f>#REF!+#REF!+#REF!</f>
        <v>#REF!</v>
      </c>
      <c r="AJ49" s="36" t="e">
        <f>#REF!+#REF!+#REF!</f>
        <v>#REF!</v>
      </c>
      <c r="AK49" s="36" t="e">
        <f>#REF!+#REF!+#REF!</f>
        <v>#REF!</v>
      </c>
      <c r="AL49" s="39">
        <f t="shared" si="8"/>
        <v>0.98022417362747194</v>
      </c>
      <c r="AM49" s="15"/>
    </row>
    <row r="50" spans="1:39" s="17" customFormat="1" outlineLevel="1">
      <c r="A50" s="13"/>
      <c r="B50" s="14"/>
      <c r="C50" s="14"/>
      <c r="D50" s="19" t="s">
        <v>92</v>
      </c>
      <c r="E50" s="14"/>
      <c r="F50" s="14"/>
      <c r="G50" s="14"/>
      <c r="H50" s="14"/>
      <c r="I50" s="14"/>
      <c r="J50" s="14"/>
      <c r="K50" s="14"/>
      <c r="L50" s="15"/>
      <c r="M50" s="15"/>
      <c r="N50" s="15"/>
      <c r="O50" s="15"/>
      <c r="P50" s="15"/>
      <c r="Q50" s="15"/>
      <c r="R50" s="15"/>
      <c r="S50" s="15"/>
      <c r="T50" s="15"/>
      <c r="U50" s="47">
        <v>67600</v>
      </c>
      <c r="V50" s="47">
        <v>0</v>
      </c>
      <c r="W50" s="47">
        <v>0</v>
      </c>
      <c r="X50" s="47">
        <v>0</v>
      </c>
      <c r="Y50" s="47">
        <v>0</v>
      </c>
      <c r="Z50" s="47">
        <v>67600</v>
      </c>
      <c r="AA50" s="47">
        <v>67600</v>
      </c>
      <c r="AB50" s="47">
        <v>0</v>
      </c>
      <c r="AC50" s="47">
        <v>0</v>
      </c>
      <c r="AD50" s="47">
        <v>0</v>
      </c>
      <c r="AE50" s="47">
        <v>0</v>
      </c>
      <c r="AF50" s="47">
        <v>67600</v>
      </c>
      <c r="AG50" s="47"/>
      <c r="AH50" s="47"/>
      <c r="AI50" s="47"/>
      <c r="AJ50" s="47"/>
      <c r="AK50" s="47"/>
      <c r="AL50" s="46">
        <f t="shared" si="8"/>
        <v>1</v>
      </c>
      <c r="AM50" s="15"/>
    </row>
    <row r="51" spans="1:39" s="17" customFormat="1" ht="39" customHeight="1" outlineLevel="1">
      <c r="A51" s="13" t="s">
        <v>58</v>
      </c>
      <c r="B51" s="14" t="s">
        <v>21</v>
      </c>
      <c r="C51" s="14" t="s">
        <v>22</v>
      </c>
      <c r="D51" s="14" t="s">
        <v>59</v>
      </c>
      <c r="E51" s="14" t="s">
        <v>21</v>
      </c>
      <c r="F51" s="14" t="s">
        <v>21</v>
      </c>
      <c r="G51" s="14"/>
      <c r="H51" s="14"/>
      <c r="I51" s="14"/>
      <c r="J51" s="14"/>
      <c r="K51" s="14"/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209300</v>
      </c>
      <c r="V51" s="15">
        <v>0</v>
      </c>
      <c r="W51" s="15">
        <v>0</v>
      </c>
      <c r="X51" s="15">
        <v>0</v>
      </c>
      <c r="Y51" s="15">
        <v>0</v>
      </c>
      <c r="Z51" s="15">
        <v>181075</v>
      </c>
      <c r="AA51" s="15">
        <v>181075</v>
      </c>
      <c r="AB51" s="15">
        <v>0</v>
      </c>
      <c r="AC51" s="15">
        <v>0</v>
      </c>
      <c r="AD51" s="15">
        <v>0</v>
      </c>
      <c r="AE51" s="15">
        <v>0</v>
      </c>
      <c r="AF51" s="15">
        <v>176211.6</v>
      </c>
      <c r="AG51" s="15">
        <v>176211.6</v>
      </c>
      <c r="AH51" s="15">
        <v>0</v>
      </c>
      <c r="AI51" s="15">
        <v>0</v>
      </c>
      <c r="AJ51" s="15">
        <v>0</v>
      </c>
      <c r="AK51" s="15">
        <v>0</v>
      </c>
      <c r="AL51" s="16">
        <f t="shared" si="6"/>
        <v>0.84190922121356904</v>
      </c>
      <c r="AM51" s="15">
        <v>0</v>
      </c>
    </row>
    <row r="52" spans="1:39" outlineLevel="2">
      <c r="A52" s="6"/>
      <c r="B52" s="7" t="s">
        <v>21</v>
      </c>
      <c r="C52" s="7" t="s">
        <v>22</v>
      </c>
      <c r="D52" s="19" t="s">
        <v>92</v>
      </c>
      <c r="E52" s="7" t="s">
        <v>21</v>
      </c>
      <c r="F52" s="7" t="s">
        <v>21</v>
      </c>
      <c r="G52" s="7"/>
      <c r="H52" s="7"/>
      <c r="I52" s="7"/>
      <c r="J52" s="7"/>
      <c r="K52" s="7"/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47">
        <v>209300</v>
      </c>
      <c r="V52" s="47">
        <v>0</v>
      </c>
      <c r="W52" s="47">
        <v>0</v>
      </c>
      <c r="X52" s="47">
        <v>0</v>
      </c>
      <c r="Y52" s="47">
        <v>0</v>
      </c>
      <c r="Z52" s="47">
        <v>181075</v>
      </c>
      <c r="AA52" s="47">
        <v>181075</v>
      </c>
      <c r="AB52" s="47">
        <v>0</v>
      </c>
      <c r="AC52" s="47">
        <v>0</v>
      </c>
      <c r="AD52" s="47">
        <v>0</v>
      </c>
      <c r="AE52" s="47">
        <v>0</v>
      </c>
      <c r="AF52" s="47">
        <v>176211.6</v>
      </c>
      <c r="AG52" s="47">
        <v>176211.6</v>
      </c>
      <c r="AH52" s="47">
        <v>0</v>
      </c>
      <c r="AI52" s="47">
        <v>0</v>
      </c>
      <c r="AJ52" s="47">
        <v>0</v>
      </c>
      <c r="AK52" s="47">
        <v>0</v>
      </c>
      <c r="AL52" s="48">
        <f t="shared" ref="AL52" si="9">AF52/U52*100%</f>
        <v>0.84190922121356904</v>
      </c>
      <c r="AM52" s="8">
        <v>0</v>
      </c>
    </row>
    <row r="53" spans="1:39" s="17" customFormat="1" ht="38.25" customHeight="1" outlineLevel="1">
      <c r="A53" s="13" t="s">
        <v>60</v>
      </c>
      <c r="B53" s="14" t="s">
        <v>21</v>
      </c>
      <c r="C53" s="14" t="s">
        <v>22</v>
      </c>
      <c r="D53" s="14" t="s">
        <v>61</v>
      </c>
      <c r="E53" s="14" t="s">
        <v>21</v>
      </c>
      <c r="F53" s="14" t="s">
        <v>21</v>
      </c>
      <c r="G53" s="14"/>
      <c r="H53" s="14"/>
      <c r="I53" s="14"/>
      <c r="J53" s="14"/>
      <c r="K53" s="14"/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153000</v>
      </c>
      <c r="V53" s="15">
        <v>0</v>
      </c>
      <c r="W53" s="15">
        <v>0</v>
      </c>
      <c r="X53" s="15">
        <v>0</v>
      </c>
      <c r="Y53" s="15">
        <v>0</v>
      </c>
      <c r="Z53" s="15">
        <v>95000</v>
      </c>
      <c r="AA53" s="15">
        <v>95000</v>
      </c>
      <c r="AB53" s="15">
        <v>0</v>
      </c>
      <c r="AC53" s="15">
        <v>0</v>
      </c>
      <c r="AD53" s="15">
        <v>0</v>
      </c>
      <c r="AE53" s="15">
        <v>0</v>
      </c>
      <c r="AF53" s="15">
        <v>95000</v>
      </c>
      <c r="AG53" s="15">
        <v>95000</v>
      </c>
      <c r="AH53" s="15">
        <v>0</v>
      </c>
      <c r="AI53" s="15">
        <v>0</v>
      </c>
      <c r="AJ53" s="15">
        <v>0</v>
      </c>
      <c r="AK53" s="15">
        <v>0</v>
      </c>
      <c r="AL53" s="16">
        <f t="shared" si="6"/>
        <v>0.62091503267973858</v>
      </c>
      <c r="AM53" s="15">
        <v>0</v>
      </c>
    </row>
    <row r="54" spans="1:39" outlineLevel="2">
      <c r="A54" s="6"/>
      <c r="B54" s="7" t="s">
        <v>21</v>
      </c>
      <c r="C54" s="7" t="s">
        <v>22</v>
      </c>
      <c r="D54" s="19" t="s">
        <v>92</v>
      </c>
      <c r="E54" s="7" t="s">
        <v>21</v>
      </c>
      <c r="F54" s="7" t="s">
        <v>21</v>
      </c>
      <c r="G54" s="7"/>
      <c r="H54" s="7"/>
      <c r="I54" s="7"/>
      <c r="J54" s="7"/>
      <c r="K54" s="7"/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45">
        <v>153000</v>
      </c>
      <c r="V54" s="45">
        <v>0</v>
      </c>
      <c r="W54" s="45">
        <v>0</v>
      </c>
      <c r="X54" s="45">
        <v>0</v>
      </c>
      <c r="Y54" s="45">
        <v>0</v>
      </c>
      <c r="Z54" s="45">
        <v>95000</v>
      </c>
      <c r="AA54" s="45">
        <v>95000</v>
      </c>
      <c r="AB54" s="45">
        <v>0</v>
      </c>
      <c r="AC54" s="45">
        <v>0</v>
      </c>
      <c r="AD54" s="45">
        <v>0</v>
      </c>
      <c r="AE54" s="45">
        <v>0</v>
      </c>
      <c r="AF54" s="45">
        <v>95000</v>
      </c>
      <c r="AG54" s="45">
        <v>95000</v>
      </c>
      <c r="AH54" s="45">
        <v>0</v>
      </c>
      <c r="AI54" s="45">
        <v>0</v>
      </c>
      <c r="AJ54" s="45">
        <v>0</v>
      </c>
      <c r="AK54" s="45">
        <v>0</v>
      </c>
      <c r="AL54" s="46">
        <f t="shared" si="6"/>
        <v>0.62091503267973858</v>
      </c>
      <c r="AM54" s="8">
        <v>0</v>
      </c>
    </row>
    <row r="55" spans="1:39" s="17" customFormat="1" ht="75.75" customHeight="1" outlineLevel="1">
      <c r="A55" s="13" t="s">
        <v>62</v>
      </c>
      <c r="B55" s="14" t="s">
        <v>21</v>
      </c>
      <c r="C55" s="14" t="s">
        <v>22</v>
      </c>
      <c r="D55" s="14" t="s">
        <v>63</v>
      </c>
      <c r="E55" s="14" t="s">
        <v>21</v>
      </c>
      <c r="F55" s="14" t="s">
        <v>21</v>
      </c>
      <c r="G55" s="14"/>
      <c r="H55" s="14"/>
      <c r="I55" s="14"/>
      <c r="J55" s="14"/>
      <c r="K55" s="14"/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93600</v>
      </c>
      <c r="V55" s="15">
        <v>0</v>
      </c>
      <c r="W55" s="15">
        <v>0</v>
      </c>
      <c r="X55" s="15">
        <v>0</v>
      </c>
      <c r="Y55" s="15">
        <v>0</v>
      </c>
      <c r="Z55" s="15">
        <v>68981</v>
      </c>
      <c r="AA55" s="15">
        <v>68981</v>
      </c>
      <c r="AB55" s="15">
        <v>0</v>
      </c>
      <c r="AC55" s="15">
        <v>0</v>
      </c>
      <c r="AD55" s="15">
        <v>0</v>
      </c>
      <c r="AE55" s="15">
        <v>0</v>
      </c>
      <c r="AF55" s="15">
        <v>68981</v>
      </c>
      <c r="AG55" s="15">
        <v>68981</v>
      </c>
      <c r="AH55" s="15">
        <v>0</v>
      </c>
      <c r="AI55" s="15">
        <v>0</v>
      </c>
      <c r="AJ55" s="15">
        <v>0</v>
      </c>
      <c r="AK55" s="15">
        <v>0</v>
      </c>
      <c r="AL55" s="16">
        <f t="shared" si="6"/>
        <v>0.73697649572649571</v>
      </c>
      <c r="AM55" s="15">
        <v>0</v>
      </c>
    </row>
    <row r="56" spans="1:39" outlineLevel="2">
      <c r="A56" s="6"/>
      <c r="B56" s="7" t="s">
        <v>21</v>
      </c>
      <c r="C56" s="7" t="s">
        <v>22</v>
      </c>
      <c r="D56" s="19" t="s">
        <v>92</v>
      </c>
      <c r="E56" s="7" t="s">
        <v>21</v>
      </c>
      <c r="F56" s="7" t="s">
        <v>21</v>
      </c>
      <c r="G56" s="7"/>
      <c r="H56" s="7"/>
      <c r="I56" s="7"/>
      <c r="J56" s="7"/>
      <c r="K56" s="7"/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45">
        <v>93600</v>
      </c>
      <c r="V56" s="45">
        <v>0</v>
      </c>
      <c r="W56" s="45">
        <v>0</v>
      </c>
      <c r="X56" s="45">
        <v>0</v>
      </c>
      <c r="Y56" s="45">
        <v>0</v>
      </c>
      <c r="Z56" s="45">
        <v>68981</v>
      </c>
      <c r="AA56" s="45">
        <v>68981</v>
      </c>
      <c r="AB56" s="45">
        <v>0</v>
      </c>
      <c r="AC56" s="45">
        <v>0</v>
      </c>
      <c r="AD56" s="45">
        <v>0</v>
      </c>
      <c r="AE56" s="45">
        <v>0</v>
      </c>
      <c r="AF56" s="45">
        <v>68981</v>
      </c>
      <c r="AG56" s="45">
        <v>68981</v>
      </c>
      <c r="AH56" s="45">
        <v>0</v>
      </c>
      <c r="AI56" s="45">
        <v>0</v>
      </c>
      <c r="AJ56" s="45">
        <v>0</v>
      </c>
      <c r="AK56" s="45">
        <v>0</v>
      </c>
      <c r="AL56" s="46">
        <f t="shared" si="6"/>
        <v>0.73697649572649571</v>
      </c>
      <c r="AM56" s="8">
        <v>0</v>
      </c>
    </row>
    <row r="57" spans="1:39" s="17" customFormat="1" ht="78" customHeight="1" outlineLevel="1">
      <c r="A57" s="13" t="s">
        <v>64</v>
      </c>
      <c r="B57" s="14" t="s">
        <v>21</v>
      </c>
      <c r="C57" s="14" t="s">
        <v>22</v>
      </c>
      <c r="D57" s="14" t="s">
        <v>65</v>
      </c>
      <c r="E57" s="14" t="s">
        <v>21</v>
      </c>
      <c r="F57" s="14" t="s">
        <v>21</v>
      </c>
      <c r="G57" s="14"/>
      <c r="H57" s="14"/>
      <c r="I57" s="14"/>
      <c r="J57" s="14"/>
      <c r="K57" s="14"/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2166599</v>
      </c>
      <c r="V57" s="15">
        <v>0</v>
      </c>
      <c r="W57" s="15">
        <v>0</v>
      </c>
      <c r="X57" s="15">
        <v>0</v>
      </c>
      <c r="Y57" s="15">
        <v>0</v>
      </c>
      <c r="Z57" s="15">
        <v>2166599</v>
      </c>
      <c r="AA57" s="15">
        <v>2166599</v>
      </c>
      <c r="AB57" s="15">
        <v>0</v>
      </c>
      <c r="AC57" s="15">
        <v>0</v>
      </c>
      <c r="AD57" s="15">
        <v>0</v>
      </c>
      <c r="AE57" s="15">
        <v>0</v>
      </c>
      <c r="AF57" s="15">
        <v>2166599</v>
      </c>
      <c r="AG57" s="15">
        <v>2166599</v>
      </c>
      <c r="AH57" s="15">
        <v>0</v>
      </c>
      <c r="AI57" s="15">
        <v>0</v>
      </c>
      <c r="AJ57" s="15">
        <v>0</v>
      </c>
      <c r="AK57" s="15">
        <v>0</v>
      </c>
      <c r="AL57" s="16">
        <f t="shared" si="6"/>
        <v>1</v>
      </c>
      <c r="AM57" s="15">
        <v>0</v>
      </c>
    </row>
    <row r="58" spans="1:39" outlineLevel="2">
      <c r="A58" s="6"/>
      <c r="B58" s="7" t="s">
        <v>21</v>
      </c>
      <c r="C58" s="7" t="s">
        <v>22</v>
      </c>
      <c r="D58" s="19" t="s">
        <v>92</v>
      </c>
      <c r="E58" s="7" t="s">
        <v>21</v>
      </c>
      <c r="F58" s="7" t="s">
        <v>21</v>
      </c>
      <c r="G58" s="7"/>
      <c r="H58" s="7"/>
      <c r="I58" s="7"/>
      <c r="J58" s="7"/>
      <c r="K58" s="7"/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47">
        <v>2166599</v>
      </c>
      <c r="V58" s="47">
        <v>0</v>
      </c>
      <c r="W58" s="47">
        <v>0</v>
      </c>
      <c r="X58" s="47">
        <v>0</v>
      </c>
      <c r="Y58" s="47">
        <v>0</v>
      </c>
      <c r="Z58" s="47">
        <v>2166599</v>
      </c>
      <c r="AA58" s="47">
        <v>2166599</v>
      </c>
      <c r="AB58" s="47">
        <v>0</v>
      </c>
      <c r="AC58" s="47">
        <v>0</v>
      </c>
      <c r="AD58" s="47">
        <v>0</v>
      </c>
      <c r="AE58" s="47">
        <v>0</v>
      </c>
      <c r="AF58" s="47">
        <v>2166599</v>
      </c>
      <c r="AG58" s="47">
        <v>2166599</v>
      </c>
      <c r="AH58" s="47">
        <v>0</v>
      </c>
      <c r="AI58" s="47">
        <v>0</v>
      </c>
      <c r="AJ58" s="47">
        <v>0</v>
      </c>
      <c r="AK58" s="47">
        <v>0</v>
      </c>
      <c r="AL58" s="48">
        <f t="shared" ref="AL58" si="10">AF58/U58*100%</f>
        <v>1</v>
      </c>
      <c r="AM58" s="8">
        <v>0</v>
      </c>
    </row>
    <row r="59" spans="1:39" s="17" customFormat="1" ht="63.75" customHeight="1" outlineLevel="1">
      <c r="A59" s="13" t="s">
        <v>66</v>
      </c>
      <c r="B59" s="14" t="s">
        <v>21</v>
      </c>
      <c r="C59" s="14" t="s">
        <v>22</v>
      </c>
      <c r="D59" s="14" t="s">
        <v>67</v>
      </c>
      <c r="E59" s="14" t="s">
        <v>21</v>
      </c>
      <c r="F59" s="14" t="s">
        <v>21</v>
      </c>
      <c r="G59" s="14"/>
      <c r="H59" s="14"/>
      <c r="I59" s="14"/>
      <c r="J59" s="14"/>
      <c r="K59" s="14"/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277641765</v>
      </c>
      <c r="V59" s="15">
        <v>0</v>
      </c>
      <c r="W59" s="15">
        <v>0</v>
      </c>
      <c r="X59" s="15">
        <v>0</v>
      </c>
      <c r="Y59" s="15">
        <v>0</v>
      </c>
      <c r="Z59" s="15">
        <v>231572774.09</v>
      </c>
      <c r="AA59" s="15">
        <v>231572774.09</v>
      </c>
      <c r="AB59" s="15">
        <v>0</v>
      </c>
      <c r="AC59" s="15">
        <v>0</v>
      </c>
      <c r="AD59" s="15">
        <v>0</v>
      </c>
      <c r="AE59" s="15">
        <v>0</v>
      </c>
      <c r="AF59" s="15">
        <v>230031811.75</v>
      </c>
      <c r="AG59" s="15">
        <v>230031811.75</v>
      </c>
      <c r="AH59" s="15">
        <v>0</v>
      </c>
      <c r="AI59" s="15">
        <v>0</v>
      </c>
      <c r="AJ59" s="15">
        <v>0</v>
      </c>
      <c r="AK59" s="15">
        <v>0</v>
      </c>
      <c r="AL59" s="16">
        <f t="shared" si="6"/>
        <v>0.82852020390376069</v>
      </c>
      <c r="AM59" s="15">
        <v>0</v>
      </c>
    </row>
    <row r="60" spans="1:39" s="17" customFormat="1" outlineLevel="1">
      <c r="A60" s="13"/>
      <c r="B60" s="14"/>
      <c r="C60" s="14"/>
      <c r="D60" s="18" t="s">
        <v>91</v>
      </c>
      <c r="E60" s="14"/>
      <c r="F60" s="14"/>
      <c r="G60" s="14"/>
      <c r="H60" s="14"/>
      <c r="I60" s="14"/>
      <c r="J60" s="14"/>
      <c r="K60" s="14"/>
      <c r="L60" s="15"/>
      <c r="M60" s="15"/>
      <c r="N60" s="15"/>
      <c r="O60" s="15"/>
      <c r="P60" s="15"/>
      <c r="Q60" s="15"/>
      <c r="R60" s="15"/>
      <c r="S60" s="15"/>
      <c r="T60" s="15"/>
      <c r="U60" s="36">
        <v>200376400</v>
      </c>
      <c r="V60" s="36">
        <v>0</v>
      </c>
      <c r="W60" s="36">
        <v>0</v>
      </c>
      <c r="X60" s="36">
        <v>0</v>
      </c>
      <c r="Y60" s="36">
        <v>0</v>
      </c>
      <c r="Z60" s="36">
        <v>168645452.59</v>
      </c>
      <c r="AA60" s="36">
        <v>168645452.59</v>
      </c>
      <c r="AB60" s="36">
        <v>0</v>
      </c>
      <c r="AC60" s="36">
        <v>0</v>
      </c>
      <c r="AD60" s="36">
        <v>0</v>
      </c>
      <c r="AE60" s="36">
        <v>0</v>
      </c>
      <c r="AF60" s="36">
        <v>167384079.28999999</v>
      </c>
      <c r="AG60" s="36"/>
      <c r="AH60" s="36"/>
      <c r="AI60" s="36"/>
      <c r="AJ60" s="36"/>
      <c r="AK60" s="36"/>
      <c r="AL60" s="37">
        <f t="shared" si="6"/>
        <v>0.83534827100397047</v>
      </c>
      <c r="AM60" s="15"/>
    </row>
    <row r="61" spans="1:39" s="17" customFormat="1" outlineLevel="1">
      <c r="A61" s="13"/>
      <c r="B61" s="14"/>
      <c r="C61" s="14"/>
      <c r="D61" s="19" t="s">
        <v>92</v>
      </c>
      <c r="E61" s="14"/>
      <c r="F61" s="14"/>
      <c r="G61" s="14"/>
      <c r="H61" s="14"/>
      <c r="I61" s="14"/>
      <c r="J61" s="14"/>
      <c r="K61" s="14"/>
      <c r="L61" s="15"/>
      <c r="M61" s="15"/>
      <c r="N61" s="15"/>
      <c r="O61" s="15"/>
      <c r="P61" s="15"/>
      <c r="Q61" s="15"/>
      <c r="R61" s="15"/>
      <c r="S61" s="15"/>
      <c r="T61" s="15"/>
      <c r="U61" s="47">
        <v>77265365</v>
      </c>
      <c r="V61" s="47">
        <v>0</v>
      </c>
      <c r="W61" s="47">
        <v>0</v>
      </c>
      <c r="X61" s="47">
        <v>0</v>
      </c>
      <c r="Y61" s="47">
        <v>0</v>
      </c>
      <c r="Z61" s="47">
        <v>62927321.5</v>
      </c>
      <c r="AA61" s="47">
        <v>62927321.5</v>
      </c>
      <c r="AB61" s="47">
        <v>0</v>
      </c>
      <c r="AC61" s="47">
        <v>0</v>
      </c>
      <c r="AD61" s="47">
        <v>0</v>
      </c>
      <c r="AE61" s="47">
        <v>0</v>
      </c>
      <c r="AF61" s="47">
        <v>62647732.460000008</v>
      </c>
      <c r="AG61" s="47"/>
      <c r="AH61" s="47"/>
      <c r="AI61" s="47"/>
      <c r="AJ61" s="47"/>
      <c r="AK61" s="47"/>
      <c r="AL61" s="48">
        <f t="shared" si="6"/>
        <v>0.81081261261109694</v>
      </c>
      <c r="AM61" s="15"/>
    </row>
    <row r="62" spans="1:39" ht="51.75" customHeight="1">
      <c r="A62" s="6" t="s">
        <v>68</v>
      </c>
      <c r="B62" s="7" t="s">
        <v>21</v>
      </c>
      <c r="C62" s="7" t="s">
        <v>22</v>
      </c>
      <c r="D62" s="12" t="s">
        <v>69</v>
      </c>
      <c r="E62" s="7" t="s">
        <v>21</v>
      </c>
      <c r="F62" s="7" t="s">
        <v>21</v>
      </c>
      <c r="G62" s="7"/>
      <c r="H62" s="7"/>
      <c r="I62" s="7"/>
      <c r="J62" s="7"/>
      <c r="K62" s="7"/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51581117</v>
      </c>
      <c r="V62" s="8">
        <v>0</v>
      </c>
      <c r="W62" s="8">
        <v>0</v>
      </c>
      <c r="X62" s="8">
        <v>0</v>
      </c>
      <c r="Y62" s="8">
        <v>0</v>
      </c>
      <c r="Z62" s="8">
        <v>41810776.200000003</v>
      </c>
      <c r="AA62" s="8">
        <v>41810776.200000003</v>
      </c>
      <c r="AB62" s="8">
        <v>0</v>
      </c>
      <c r="AC62" s="8">
        <v>0</v>
      </c>
      <c r="AD62" s="8">
        <v>0</v>
      </c>
      <c r="AE62" s="8">
        <v>0</v>
      </c>
      <c r="AF62" s="8">
        <v>41185058.719999999</v>
      </c>
      <c r="AG62" s="8">
        <v>41185058.719999999</v>
      </c>
      <c r="AH62" s="8">
        <v>0</v>
      </c>
      <c r="AI62" s="8">
        <v>0</v>
      </c>
      <c r="AJ62" s="8">
        <v>0</v>
      </c>
      <c r="AK62" s="8">
        <v>0</v>
      </c>
      <c r="AL62" s="9">
        <f t="shared" si="6"/>
        <v>0.79845224600312548</v>
      </c>
      <c r="AM62" s="8">
        <v>0</v>
      </c>
    </row>
    <row r="63" spans="1:39" s="17" customFormat="1" ht="39" customHeight="1" outlineLevel="1">
      <c r="A63" s="13" t="s">
        <v>70</v>
      </c>
      <c r="B63" s="14" t="s">
        <v>21</v>
      </c>
      <c r="C63" s="14" t="s">
        <v>22</v>
      </c>
      <c r="D63" s="14" t="s">
        <v>71</v>
      </c>
      <c r="E63" s="14" t="s">
        <v>21</v>
      </c>
      <c r="F63" s="14" t="s">
        <v>21</v>
      </c>
      <c r="G63" s="14"/>
      <c r="H63" s="14"/>
      <c r="I63" s="14"/>
      <c r="J63" s="14"/>
      <c r="K63" s="14"/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35303209</v>
      </c>
      <c r="V63" s="15">
        <v>0</v>
      </c>
      <c r="W63" s="15">
        <v>0</v>
      </c>
      <c r="X63" s="15">
        <v>0</v>
      </c>
      <c r="Y63" s="15">
        <v>0</v>
      </c>
      <c r="Z63" s="15">
        <v>28201145.18</v>
      </c>
      <c r="AA63" s="15">
        <v>28201145.18</v>
      </c>
      <c r="AB63" s="15">
        <v>0</v>
      </c>
      <c r="AC63" s="15">
        <v>0</v>
      </c>
      <c r="AD63" s="15">
        <v>0</v>
      </c>
      <c r="AE63" s="15">
        <v>0</v>
      </c>
      <c r="AF63" s="15">
        <v>27757585.16</v>
      </c>
      <c r="AG63" s="15">
        <v>27757585.16</v>
      </c>
      <c r="AH63" s="15">
        <v>0</v>
      </c>
      <c r="AI63" s="15">
        <v>0</v>
      </c>
      <c r="AJ63" s="15">
        <v>0</v>
      </c>
      <c r="AK63" s="15">
        <v>0</v>
      </c>
      <c r="AL63" s="16">
        <f t="shared" si="6"/>
        <v>0.78626238085042066</v>
      </c>
      <c r="AM63" s="15">
        <v>0</v>
      </c>
    </row>
    <row r="64" spans="1:39" s="17" customFormat="1" outlineLevel="1">
      <c r="A64" s="13"/>
      <c r="B64" s="14"/>
      <c r="C64" s="14"/>
      <c r="D64" s="25" t="s">
        <v>93</v>
      </c>
      <c r="E64" s="14"/>
      <c r="F64" s="14"/>
      <c r="G64" s="14"/>
      <c r="H64" s="14"/>
      <c r="I64" s="14"/>
      <c r="J64" s="14"/>
      <c r="K64" s="14"/>
      <c r="L64" s="15"/>
      <c r="M64" s="15"/>
      <c r="N64" s="15"/>
      <c r="O64" s="15"/>
      <c r="P64" s="15"/>
      <c r="Q64" s="15"/>
      <c r="R64" s="15"/>
      <c r="S64" s="15"/>
      <c r="T64" s="15"/>
      <c r="U64" s="34">
        <v>32500</v>
      </c>
      <c r="V64" s="34">
        <v>0</v>
      </c>
      <c r="W64" s="34">
        <v>0</v>
      </c>
      <c r="X64" s="34">
        <v>0</v>
      </c>
      <c r="Y64" s="34">
        <v>0</v>
      </c>
      <c r="Z64" s="34">
        <v>32500</v>
      </c>
      <c r="AA64" s="34">
        <v>32500</v>
      </c>
      <c r="AB64" s="34">
        <v>0</v>
      </c>
      <c r="AC64" s="34">
        <v>0</v>
      </c>
      <c r="AD64" s="34">
        <v>0</v>
      </c>
      <c r="AE64" s="34">
        <v>0</v>
      </c>
      <c r="AF64" s="34">
        <v>32500</v>
      </c>
      <c r="AG64" s="34"/>
      <c r="AH64" s="34"/>
      <c r="AI64" s="34"/>
      <c r="AJ64" s="34"/>
      <c r="AK64" s="34"/>
      <c r="AL64" s="35">
        <f t="shared" si="6"/>
        <v>1</v>
      </c>
      <c r="AM64" s="15"/>
    </row>
    <row r="65" spans="1:39" s="17" customFormat="1" outlineLevel="1">
      <c r="A65" s="13"/>
      <c r="B65" s="14"/>
      <c r="C65" s="14"/>
      <c r="D65" s="18" t="s">
        <v>91</v>
      </c>
      <c r="E65" s="14"/>
      <c r="F65" s="14"/>
      <c r="G65" s="14"/>
      <c r="H65" s="14"/>
      <c r="I65" s="14"/>
      <c r="J65" s="14"/>
      <c r="K65" s="14"/>
      <c r="L65" s="15"/>
      <c r="M65" s="15"/>
      <c r="N65" s="15"/>
      <c r="O65" s="15"/>
      <c r="P65" s="15"/>
      <c r="Q65" s="15"/>
      <c r="R65" s="15"/>
      <c r="S65" s="15"/>
      <c r="T65" s="15"/>
      <c r="U65" s="36">
        <v>5545500</v>
      </c>
      <c r="V65" s="36">
        <v>0</v>
      </c>
      <c r="W65" s="36">
        <v>0</v>
      </c>
      <c r="X65" s="36">
        <v>0</v>
      </c>
      <c r="Y65" s="36">
        <v>0</v>
      </c>
      <c r="Z65" s="36">
        <v>4656600.18</v>
      </c>
      <c r="AA65" s="36">
        <v>4656600.18</v>
      </c>
      <c r="AB65" s="36">
        <v>0</v>
      </c>
      <c r="AC65" s="36">
        <v>0</v>
      </c>
      <c r="AD65" s="36">
        <v>0</v>
      </c>
      <c r="AE65" s="36">
        <v>0</v>
      </c>
      <c r="AF65" s="36">
        <v>4275100.18</v>
      </c>
      <c r="AG65" s="36" t="e">
        <f>#REF!+#REF!+#REF!</f>
        <v>#REF!</v>
      </c>
      <c r="AH65" s="36" t="e">
        <f>#REF!+#REF!+#REF!</f>
        <v>#REF!</v>
      </c>
      <c r="AI65" s="36" t="e">
        <f>#REF!+#REF!+#REF!</f>
        <v>#REF!</v>
      </c>
      <c r="AJ65" s="36" t="e">
        <f>#REF!+#REF!+#REF!</f>
        <v>#REF!</v>
      </c>
      <c r="AK65" s="36" t="e">
        <f>#REF!+#REF!+#REF!</f>
        <v>#REF!</v>
      </c>
      <c r="AL65" s="37">
        <f t="shared" si="6"/>
        <v>0.77091338562798661</v>
      </c>
      <c r="AM65" s="15"/>
    </row>
    <row r="66" spans="1:39" s="17" customFormat="1" outlineLevel="1">
      <c r="A66" s="13"/>
      <c r="B66" s="14"/>
      <c r="C66" s="14"/>
      <c r="D66" s="19" t="s">
        <v>92</v>
      </c>
      <c r="E66" s="14"/>
      <c r="F66" s="14"/>
      <c r="G66" s="14"/>
      <c r="H66" s="14"/>
      <c r="I66" s="14"/>
      <c r="J66" s="14"/>
      <c r="K66" s="14"/>
      <c r="L66" s="15"/>
      <c r="M66" s="15"/>
      <c r="N66" s="15"/>
      <c r="O66" s="15"/>
      <c r="P66" s="15"/>
      <c r="Q66" s="15"/>
      <c r="R66" s="15"/>
      <c r="S66" s="15"/>
      <c r="T66" s="15"/>
      <c r="U66" s="47">
        <v>29725209</v>
      </c>
      <c r="V66" s="47">
        <v>0</v>
      </c>
      <c r="W66" s="47">
        <v>0</v>
      </c>
      <c r="X66" s="47">
        <v>0</v>
      </c>
      <c r="Y66" s="47">
        <v>0</v>
      </c>
      <c r="Z66" s="47">
        <v>23512045</v>
      </c>
      <c r="AA66" s="47">
        <v>23512045</v>
      </c>
      <c r="AB66" s="47">
        <v>0</v>
      </c>
      <c r="AC66" s="47">
        <v>0</v>
      </c>
      <c r="AD66" s="47">
        <v>0</v>
      </c>
      <c r="AE66" s="47">
        <v>0</v>
      </c>
      <c r="AF66" s="47">
        <v>23449984.98</v>
      </c>
      <c r="AG66" s="47"/>
      <c r="AH66" s="47"/>
      <c r="AI66" s="47"/>
      <c r="AJ66" s="47"/>
      <c r="AK66" s="47"/>
      <c r="AL66" s="48">
        <f t="shared" si="6"/>
        <v>0.78889218171687203</v>
      </c>
      <c r="AM66" s="15"/>
    </row>
    <row r="67" spans="1:39" s="17" customFormat="1" ht="51.75" customHeight="1" outlineLevel="1">
      <c r="A67" s="13" t="s">
        <v>72</v>
      </c>
      <c r="B67" s="14" t="s">
        <v>21</v>
      </c>
      <c r="C67" s="14" t="s">
        <v>22</v>
      </c>
      <c r="D67" s="14" t="s">
        <v>73</v>
      </c>
      <c r="E67" s="14" t="s">
        <v>21</v>
      </c>
      <c r="F67" s="14" t="s">
        <v>21</v>
      </c>
      <c r="G67" s="14"/>
      <c r="H67" s="14"/>
      <c r="I67" s="14"/>
      <c r="J67" s="14"/>
      <c r="K67" s="14"/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10929508</v>
      </c>
      <c r="V67" s="15">
        <v>0</v>
      </c>
      <c r="W67" s="15">
        <v>0</v>
      </c>
      <c r="X67" s="15">
        <v>0</v>
      </c>
      <c r="Y67" s="15">
        <v>0</v>
      </c>
      <c r="Z67" s="15">
        <v>9387449.1400000006</v>
      </c>
      <c r="AA67" s="15">
        <v>9387449.1400000006</v>
      </c>
      <c r="AB67" s="15">
        <v>0</v>
      </c>
      <c r="AC67" s="15">
        <v>0</v>
      </c>
      <c r="AD67" s="15">
        <v>0</v>
      </c>
      <c r="AE67" s="15">
        <v>0</v>
      </c>
      <c r="AF67" s="15">
        <v>9206894.1300000008</v>
      </c>
      <c r="AG67" s="15">
        <v>9206894.1300000008</v>
      </c>
      <c r="AH67" s="15">
        <v>0</v>
      </c>
      <c r="AI67" s="15">
        <v>0</v>
      </c>
      <c r="AJ67" s="15">
        <v>0</v>
      </c>
      <c r="AK67" s="15">
        <v>0</v>
      </c>
      <c r="AL67" s="16">
        <f t="shared" ref="AL67:AL86" si="11">AF67/U67*100%</f>
        <v>0.84238870862256565</v>
      </c>
      <c r="AM67" s="15">
        <v>0</v>
      </c>
    </row>
    <row r="68" spans="1:39" s="17" customFormat="1" outlineLevel="1">
      <c r="A68" s="13"/>
      <c r="B68" s="14"/>
      <c r="C68" s="14"/>
      <c r="D68" s="18" t="s">
        <v>91</v>
      </c>
      <c r="E68" s="14"/>
      <c r="F68" s="14"/>
      <c r="G68" s="14"/>
      <c r="H68" s="14"/>
      <c r="I68" s="14"/>
      <c r="J68" s="14"/>
      <c r="K68" s="14"/>
      <c r="L68" s="15"/>
      <c r="M68" s="15"/>
      <c r="N68" s="15"/>
      <c r="O68" s="15"/>
      <c r="P68" s="15"/>
      <c r="Q68" s="15"/>
      <c r="R68" s="15"/>
      <c r="S68" s="15"/>
      <c r="T68" s="15"/>
      <c r="U68" s="36">
        <v>2587600</v>
      </c>
      <c r="V68" s="36">
        <v>0</v>
      </c>
      <c r="W68" s="36">
        <v>0</v>
      </c>
      <c r="X68" s="36">
        <v>0</v>
      </c>
      <c r="Y68" s="36">
        <v>0</v>
      </c>
      <c r="Z68" s="36">
        <v>2189329.14</v>
      </c>
      <c r="AA68" s="36">
        <v>2189329.14</v>
      </c>
      <c r="AB68" s="36">
        <v>0</v>
      </c>
      <c r="AC68" s="36">
        <v>0</v>
      </c>
      <c r="AD68" s="36">
        <v>0</v>
      </c>
      <c r="AE68" s="36">
        <v>0</v>
      </c>
      <c r="AF68" s="36">
        <v>2023529.13</v>
      </c>
      <c r="AG68" s="36"/>
      <c r="AH68" s="36"/>
      <c r="AI68" s="36"/>
      <c r="AJ68" s="36"/>
      <c r="AK68" s="36"/>
      <c r="AL68" s="37">
        <f t="shared" si="11"/>
        <v>0.7820100208687587</v>
      </c>
      <c r="AM68" s="15"/>
    </row>
    <row r="69" spans="1:39" s="17" customFormat="1" outlineLevel="1">
      <c r="A69" s="13"/>
      <c r="B69" s="14"/>
      <c r="C69" s="14"/>
      <c r="D69" s="19" t="s">
        <v>92</v>
      </c>
      <c r="E69" s="14"/>
      <c r="F69" s="14"/>
      <c r="G69" s="14"/>
      <c r="H69" s="14"/>
      <c r="I69" s="14"/>
      <c r="J69" s="14"/>
      <c r="K69" s="14"/>
      <c r="L69" s="15"/>
      <c r="M69" s="15"/>
      <c r="N69" s="15"/>
      <c r="O69" s="15"/>
      <c r="P69" s="15"/>
      <c r="Q69" s="15"/>
      <c r="R69" s="15"/>
      <c r="S69" s="15"/>
      <c r="T69" s="15"/>
      <c r="U69" s="47">
        <v>8341908</v>
      </c>
      <c r="V69" s="47">
        <v>0</v>
      </c>
      <c r="W69" s="47">
        <v>0</v>
      </c>
      <c r="X69" s="47">
        <v>0</v>
      </c>
      <c r="Y69" s="47">
        <v>0</v>
      </c>
      <c r="Z69" s="47">
        <v>7198120</v>
      </c>
      <c r="AA69" s="47">
        <v>7198120</v>
      </c>
      <c r="AB69" s="47">
        <v>0</v>
      </c>
      <c r="AC69" s="47">
        <v>0</v>
      </c>
      <c r="AD69" s="47">
        <v>0</v>
      </c>
      <c r="AE69" s="47">
        <v>0</v>
      </c>
      <c r="AF69" s="47">
        <v>7183365.0000000009</v>
      </c>
      <c r="AG69" s="47"/>
      <c r="AH69" s="47"/>
      <c r="AI69" s="47"/>
      <c r="AJ69" s="47"/>
      <c r="AK69" s="47"/>
      <c r="AL69" s="48">
        <f t="shared" si="11"/>
        <v>0.86111774428583976</v>
      </c>
      <c r="AM69" s="15"/>
    </row>
    <row r="70" spans="1:39" s="17" customFormat="1" ht="37.5" customHeight="1" outlineLevel="1">
      <c r="A70" s="13" t="s">
        <v>74</v>
      </c>
      <c r="B70" s="14" t="s">
        <v>21</v>
      </c>
      <c r="C70" s="14" t="s">
        <v>22</v>
      </c>
      <c r="D70" s="14" t="s">
        <v>75</v>
      </c>
      <c r="E70" s="14" t="s">
        <v>21</v>
      </c>
      <c r="F70" s="14" t="s">
        <v>21</v>
      </c>
      <c r="G70" s="14"/>
      <c r="H70" s="14"/>
      <c r="I70" s="14"/>
      <c r="J70" s="14"/>
      <c r="K70" s="14"/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94500</v>
      </c>
      <c r="V70" s="15">
        <v>0</v>
      </c>
      <c r="W70" s="15">
        <v>0</v>
      </c>
      <c r="X70" s="15">
        <v>0</v>
      </c>
      <c r="Y70" s="15">
        <v>0</v>
      </c>
      <c r="Z70" s="15">
        <v>72940</v>
      </c>
      <c r="AA70" s="15">
        <v>72940</v>
      </c>
      <c r="AB70" s="15">
        <v>0</v>
      </c>
      <c r="AC70" s="15">
        <v>0</v>
      </c>
      <c r="AD70" s="15">
        <v>0</v>
      </c>
      <c r="AE70" s="15">
        <v>0</v>
      </c>
      <c r="AF70" s="15">
        <v>72939.149999999994</v>
      </c>
      <c r="AG70" s="15">
        <v>72939.149999999994</v>
      </c>
      <c r="AH70" s="15">
        <v>0</v>
      </c>
      <c r="AI70" s="15">
        <v>0</v>
      </c>
      <c r="AJ70" s="15">
        <v>0</v>
      </c>
      <c r="AK70" s="15">
        <v>0</v>
      </c>
      <c r="AL70" s="16">
        <f t="shared" si="11"/>
        <v>0.77184285714285705</v>
      </c>
      <c r="AM70" s="15">
        <v>0</v>
      </c>
    </row>
    <row r="71" spans="1:39" outlineLevel="2">
      <c r="A71" s="6"/>
      <c r="B71" s="7"/>
      <c r="C71" s="7"/>
      <c r="D71" s="19" t="s">
        <v>92</v>
      </c>
      <c r="E71" s="7"/>
      <c r="F71" s="7"/>
      <c r="G71" s="7"/>
      <c r="H71" s="7"/>
      <c r="I71" s="7"/>
      <c r="J71" s="7"/>
      <c r="K71" s="7"/>
      <c r="L71" s="8"/>
      <c r="M71" s="8"/>
      <c r="N71" s="8"/>
      <c r="O71" s="8"/>
      <c r="P71" s="8"/>
      <c r="Q71" s="8"/>
      <c r="R71" s="8"/>
      <c r="S71" s="8"/>
      <c r="T71" s="8"/>
      <c r="U71" s="47">
        <v>94500</v>
      </c>
      <c r="V71" s="47">
        <v>0</v>
      </c>
      <c r="W71" s="47">
        <v>0</v>
      </c>
      <c r="X71" s="47">
        <v>0</v>
      </c>
      <c r="Y71" s="47">
        <v>0</v>
      </c>
      <c r="Z71" s="47">
        <v>72940</v>
      </c>
      <c r="AA71" s="47">
        <v>72940</v>
      </c>
      <c r="AB71" s="47">
        <v>0</v>
      </c>
      <c r="AC71" s="47">
        <v>0</v>
      </c>
      <c r="AD71" s="47">
        <v>0</v>
      </c>
      <c r="AE71" s="47">
        <v>0</v>
      </c>
      <c r="AF71" s="47">
        <v>72939.149999999994</v>
      </c>
      <c r="AG71" s="49">
        <v>10000</v>
      </c>
      <c r="AH71" s="49">
        <v>0</v>
      </c>
      <c r="AI71" s="49">
        <v>0</v>
      </c>
      <c r="AJ71" s="49">
        <v>0</v>
      </c>
      <c r="AK71" s="49">
        <v>0</v>
      </c>
      <c r="AL71" s="50">
        <f t="shared" si="11"/>
        <v>0.77184285714285705</v>
      </c>
      <c r="AM71" s="8">
        <v>0</v>
      </c>
    </row>
    <row r="72" spans="1:39" s="17" customFormat="1" ht="63.75" outlineLevel="1">
      <c r="A72" s="13" t="s">
        <v>76</v>
      </c>
      <c r="B72" s="14" t="s">
        <v>21</v>
      </c>
      <c r="C72" s="14" t="s">
        <v>22</v>
      </c>
      <c r="D72" s="14" t="s">
        <v>77</v>
      </c>
      <c r="E72" s="14" t="s">
        <v>21</v>
      </c>
      <c r="F72" s="14" t="s">
        <v>21</v>
      </c>
      <c r="G72" s="14"/>
      <c r="H72" s="14"/>
      <c r="I72" s="14"/>
      <c r="J72" s="14"/>
      <c r="K72" s="14"/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5253900</v>
      </c>
      <c r="V72" s="15">
        <v>0</v>
      </c>
      <c r="W72" s="15">
        <v>0</v>
      </c>
      <c r="X72" s="15">
        <v>0</v>
      </c>
      <c r="Y72" s="15">
        <v>0</v>
      </c>
      <c r="Z72" s="15">
        <v>4149241.88</v>
      </c>
      <c r="AA72" s="15">
        <v>4149241.88</v>
      </c>
      <c r="AB72" s="15">
        <v>0</v>
      </c>
      <c r="AC72" s="15">
        <v>0</v>
      </c>
      <c r="AD72" s="15">
        <v>0</v>
      </c>
      <c r="AE72" s="15">
        <v>0</v>
      </c>
      <c r="AF72" s="15">
        <v>4147640.28</v>
      </c>
      <c r="AG72" s="15">
        <v>4147640.28</v>
      </c>
      <c r="AH72" s="15">
        <v>0</v>
      </c>
      <c r="AI72" s="15">
        <v>0</v>
      </c>
      <c r="AJ72" s="15">
        <v>0</v>
      </c>
      <c r="AK72" s="15">
        <v>0</v>
      </c>
      <c r="AL72" s="16">
        <f t="shared" si="11"/>
        <v>0.78944027865014554</v>
      </c>
      <c r="AM72" s="15">
        <v>0</v>
      </c>
    </row>
    <row r="73" spans="1:39" s="17" customFormat="1" outlineLevel="1">
      <c r="A73" s="13"/>
      <c r="B73" s="14"/>
      <c r="C73" s="14"/>
      <c r="D73" s="18" t="s">
        <v>91</v>
      </c>
      <c r="E73" s="14"/>
      <c r="F73" s="14"/>
      <c r="G73" s="14"/>
      <c r="H73" s="14"/>
      <c r="I73" s="14"/>
      <c r="J73" s="14"/>
      <c r="K73" s="14"/>
      <c r="L73" s="15"/>
      <c r="M73" s="15"/>
      <c r="N73" s="15"/>
      <c r="O73" s="15"/>
      <c r="P73" s="15"/>
      <c r="Q73" s="15"/>
      <c r="R73" s="15"/>
      <c r="S73" s="15"/>
      <c r="T73" s="15"/>
      <c r="U73" s="38">
        <v>126400</v>
      </c>
      <c r="V73" s="38">
        <v>0</v>
      </c>
      <c r="W73" s="38">
        <v>0</v>
      </c>
      <c r="X73" s="38">
        <v>0</v>
      </c>
      <c r="Y73" s="38">
        <v>0</v>
      </c>
      <c r="Z73" s="38">
        <v>81048.2</v>
      </c>
      <c r="AA73" s="38">
        <v>81048.2</v>
      </c>
      <c r="AB73" s="38">
        <v>0</v>
      </c>
      <c r="AC73" s="38">
        <v>0</v>
      </c>
      <c r="AD73" s="38">
        <v>0</v>
      </c>
      <c r="AE73" s="38">
        <v>0</v>
      </c>
      <c r="AF73" s="38">
        <v>81047.13</v>
      </c>
      <c r="AG73" s="38">
        <v>81047.13</v>
      </c>
      <c r="AH73" s="38">
        <v>0</v>
      </c>
      <c r="AI73" s="38">
        <v>0</v>
      </c>
      <c r="AJ73" s="38">
        <v>0</v>
      </c>
      <c r="AK73" s="38">
        <v>0</v>
      </c>
      <c r="AL73" s="39">
        <f t="shared" ref="AL73:AL74" si="12">AF73/U73*100%</f>
        <v>0.64119564873417723</v>
      </c>
      <c r="AM73" s="15"/>
    </row>
    <row r="74" spans="1:39" s="17" customFormat="1" outlineLevel="1">
      <c r="A74" s="13"/>
      <c r="B74" s="14"/>
      <c r="C74" s="14"/>
      <c r="D74" s="19" t="s">
        <v>92</v>
      </c>
      <c r="E74" s="14"/>
      <c r="F74" s="14"/>
      <c r="G74" s="14"/>
      <c r="H74" s="14"/>
      <c r="I74" s="14"/>
      <c r="J74" s="14"/>
      <c r="K74" s="14"/>
      <c r="L74" s="15"/>
      <c r="M74" s="15"/>
      <c r="N74" s="15"/>
      <c r="O74" s="15"/>
      <c r="P74" s="15"/>
      <c r="Q74" s="15"/>
      <c r="R74" s="15"/>
      <c r="S74" s="15"/>
      <c r="T74" s="15"/>
      <c r="U74" s="47">
        <v>5127500</v>
      </c>
      <c r="V74" s="47">
        <v>0</v>
      </c>
      <c r="W74" s="47">
        <v>0</v>
      </c>
      <c r="X74" s="47">
        <v>0</v>
      </c>
      <c r="Y74" s="47">
        <v>0</v>
      </c>
      <c r="Z74" s="47">
        <v>4068193.6799999997</v>
      </c>
      <c r="AA74" s="47">
        <v>4068193.6799999997</v>
      </c>
      <c r="AB74" s="47">
        <v>0</v>
      </c>
      <c r="AC74" s="47">
        <v>0</v>
      </c>
      <c r="AD74" s="47">
        <v>0</v>
      </c>
      <c r="AE74" s="47">
        <v>0</v>
      </c>
      <c r="AF74" s="47">
        <v>4066593.15</v>
      </c>
      <c r="AG74" s="47">
        <f t="shared" ref="AG74:AK74" si="13">AG72-AG73</f>
        <v>4066593.15</v>
      </c>
      <c r="AH74" s="47">
        <f t="shared" si="13"/>
        <v>0</v>
      </c>
      <c r="AI74" s="47">
        <f t="shared" si="13"/>
        <v>0</v>
      </c>
      <c r="AJ74" s="47">
        <f t="shared" si="13"/>
        <v>0</v>
      </c>
      <c r="AK74" s="47">
        <f t="shared" si="13"/>
        <v>0</v>
      </c>
      <c r="AL74" s="46">
        <f t="shared" si="12"/>
        <v>0.79309471477328131</v>
      </c>
      <c r="AM74" s="15"/>
    </row>
    <row r="75" spans="1:39" ht="53.25" customHeight="1">
      <c r="A75" s="6" t="s">
        <v>78</v>
      </c>
      <c r="B75" s="7" t="s">
        <v>21</v>
      </c>
      <c r="C75" s="7" t="s">
        <v>22</v>
      </c>
      <c r="D75" s="12" t="s">
        <v>79</v>
      </c>
      <c r="E75" s="7" t="s">
        <v>21</v>
      </c>
      <c r="F75" s="7" t="s">
        <v>21</v>
      </c>
      <c r="G75" s="7"/>
      <c r="H75" s="7"/>
      <c r="I75" s="7"/>
      <c r="J75" s="7"/>
      <c r="K75" s="7"/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598695</v>
      </c>
      <c r="V75" s="8">
        <v>0</v>
      </c>
      <c r="W75" s="8">
        <v>0</v>
      </c>
      <c r="X75" s="8">
        <v>0</v>
      </c>
      <c r="Y75" s="8">
        <v>0</v>
      </c>
      <c r="Z75" s="8">
        <v>576450</v>
      </c>
      <c r="AA75" s="8">
        <v>576450</v>
      </c>
      <c r="AB75" s="8">
        <v>0</v>
      </c>
      <c r="AC75" s="8">
        <v>0</v>
      </c>
      <c r="AD75" s="8">
        <v>0</v>
      </c>
      <c r="AE75" s="8">
        <v>0</v>
      </c>
      <c r="AF75" s="8">
        <v>576450</v>
      </c>
      <c r="AG75" s="8">
        <v>576450</v>
      </c>
      <c r="AH75" s="8">
        <v>0</v>
      </c>
      <c r="AI75" s="8">
        <v>0</v>
      </c>
      <c r="AJ75" s="8">
        <v>0</v>
      </c>
      <c r="AK75" s="8">
        <v>0</v>
      </c>
      <c r="AL75" s="9">
        <f t="shared" si="11"/>
        <v>0.96284418610477784</v>
      </c>
      <c r="AM75" s="8">
        <v>0</v>
      </c>
    </row>
    <row r="76" spans="1:39">
      <c r="A76" s="6"/>
      <c r="B76" s="7"/>
      <c r="C76" s="7"/>
      <c r="D76" s="25" t="s">
        <v>93</v>
      </c>
      <c r="E76" s="7"/>
      <c r="F76" s="7"/>
      <c r="G76" s="7"/>
      <c r="H76" s="7"/>
      <c r="I76" s="7"/>
      <c r="J76" s="7"/>
      <c r="K76" s="7"/>
      <c r="L76" s="8"/>
      <c r="M76" s="8"/>
      <c r="N76" s="8"/>
      <c r="O76" s="8"/>
      <c r="P76" s="8"/>
      <c r="Q76" s="8"/>
      <c r="R76" s="8"/>
      <c r="S76" s="8"/>
      <c r="T76" s="8"/>
      <c r="U76" s="32">
        <v>195990</v>
      </c>
      <c r="V76" s="32">
        <v>0</v>
      </c>
      <c r="W76" s="32">
        <v>0</v>
      </c>
      <c r="X76" s="32">
        <v>0</v>
      </c>
      <c r="Y76" s="32">
        <v>0</v>
      </c>
      <c r="Z76" s="32">
        <v>195990</v>
      </c>
      <c r="AA76" s="32">
        <v>195990</v>
      </c>
      <c r="AB76" s="32">
        <v>0</v>
      </c>
      <c r="AC76" s="32">
        <v>0</v>
      </c>
      <c r="AD76" s="32">
        <v>0</v>
      </c>
      <c r="AE76" s="32">
        <v>0</v>
      </c>
      <c r="AF76" s="32">
        <v>195990</v>
      </c>
      <c r="AG76" s="32">
        <v>195990</v>
      </c>
      <c r="AH76" s="32">
        <v>0</v>
      </c>
      <c r="AI76" s="32">
        <v>0</v>
      </c>
      <c r="AJ76" s="32">
        <v>0</v>
      </c>
      <c r="AK76" s="32">
        <v>0</v>
      </c>
      <c r="AL76" s="33">
        <f t="shared" ref="AL76:AL78" si="14">AF76/U76*100%</f>
        <v>1</v>
      </c>
      <c r="AM76" s="8"/>
    </row>
    <row r="77" spans="1:39">
      <c r="A77" s="6"/>
      <c r="B77" s="7"/>
      <c r="C77" s="7"/>
      <c r="D77" s="18" t="s">
        <v>91</v>
      </c>
      <c r="E77" s="7"/>
      <c r="F77" s="7"/>
      <c r="G77" s="7"/>
      <c r="H77" s="7"/>
      <c r="I77" s="7"/>
      <c r="J77" s="7"/>
      <c r="K77" s="7"/>
      <c r="L77" s="8"/>
      <c r="M77" s="8"/>
      <c r="N77" s="8"/>
      <c r="O77" s="8"/>
      <c r="P77" s="8"/>
      <c r="Q77" s="8"/>
      <c r="R77" s="8"/>
      <c r="S77" s="8"/>
      <c r="T77" s="8"/>
      <c r="U77" s="38">
        <v>264305</v>
      </c>
      <c r="V77" s="38">
        <v>0</v>
      </c>
      <c r="W77" s="38">
        <v>0</v>
      </c>
      <c r="X77" s="38">
        <v>0</v>
      </c>
      <c r="Y77" s="38">
        <v>0</v>
      </c>
      <c r="Z77" s="38">
        <v>264305</v>
      </c>
      <c r="AA77" s="38">
        <v>264305</v>
      </c>
      <c r="AB77" s="38">
        <v>0</v>
      </c>
      <c r="AC77" s="38">
        <v>0</v>
      </c>
      <c r="AD77" s="38">
        <v>0</v>
      </c>
      <c r="AE77" s="38">
        <v>0</v>
      </c>
      <c r="AF77" s="38">
        <v>264305</v>
      </c>
      <c r="AG77" s="38">
        <v>264305</v>
      </c>
      <c r="AH77" s="38">
        <v>0</v>
      </c>
      <c r="AI77" s="38">
        <v>0</v>
      </c>
      <c r="AJ77" s="38">
        <v>0</v>
      </c>
      <c r="AK77" s="38">
        <v>0</v>
      </c>
      <c r="AL77" s="39">
        <f t="shared" si="14"/>
        <v>1</v>
      </c>
      <c r="AM77" s="8"/>
    </row>
    <row r="78" spans="1:39">
      <c r="A78" s="6"/>
      <c r="B78" s="7"/>
      <c r="C78" s="7"/>
      <c r="D78" s="19" t="s">
        <v>92</v>
      </c>
      <c r="E78" s="7"/>
      <c r="F78" s="7"/>
      <c r="G78" s="7"/>
      <c r="H78" s="7"/>
      <c r="I78" s="7"/>
      <c r="J78" s="7"/>
      <c r="K78" s="7"/>
      <c r="L78" s="8"/>
      <c r="M78" s="8"/>
      <c r="N78" s="8"/>
      <c r="O78" s="8"/>
      <c r="P78" s="8"/>
      <c r="Q78" s="8"/>
      <c r="R78" s="8"/>
      <c r="S78" s="8"/>
      <c r="T78" s="8"/>
      <c r="U78" s="45">
        <v>138400</v>
      </c>
      <c r="V78" s="45">
        <v>0</v>
      </c>
      <c r="W78" s="45">
        <v>0</v>
      </c>
      <c r="X78" s="45">
        <v>0</v>
      </c>
      <c r="Y78" s="45">
        <v>0</v>
      </c>
      <c r="Z78" s="45">
        <v>116155</v>
      </c>
      <c r="AA78" s="45">
        <v>116155</v>
      </c>
      <c r="AB78" s="45">
        <v>0</v>
      </c>
      <c r="AC78" s="45">
        <v>0</v>
      </c>
      <c r="AD78" s="45">
        <v>0</v>
      </c>
      <c r="AE78" s="45">
        <v>0</v>
      </c>
      <c r="AF78" s="45">
        <v>116155</v>
      </c>
      <c r="AG78" s="49"/>
      <c r="AH78" s="49"/>
      <c r="AI78" s="49"/>
      <c r="AJ78" s="49"/>
      <c r="AK78" s="49"/>
      <c r="AL78" s="46">
        <f t="shared" si="14"/>
        <v>0.83927023121387279</v>
      </c>
      <c r="AM78" s="8"/>
    </row>
    <row r="79" spans="1:39" ht="53.25" customHeight="1">
      <c r="A79" s="6" t="s">
        <v>80</v>
      </c>
      <c r="B79" s="7" t="s">
        <v>21</v>
      </c>
      <c r="C79" s="7" t="s">
        <v>22</v>
      </c>
      <c r="D79" s="12" t="s">
        <v>81</v>
      </c>
      <c r="E79" s="7" t="s">
        <v>21</v>
      </c>
      <c r="F79" s="7" t="s">
        <v>21</v>
      </c>
      <c r="G79" s="7"/>
      <c r="H79" s="7"/>
      <c r="I79" s="7"/>
      <c r="J79" s="7"/>
      <c r="K79" s="7"/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2535300</v>
      </c>
      <c r="V79" s="8">
        <v>0</v>
      </c>
      <c r="W79" s="8">
        <v>0</v>
      </c>
      <c r="X79" s="8">
        <v>0</v>
      </c>
      <c r="Y79" s="8">
        <v>0</v>
      </c>
      <c r="Z79" s="8">
        <v>1303422.3700000001</v>
      </c>
      <c r="AA79" s="8">
        <v>1303422.3700000001</v>
      </c>
      <c r="AB79" s="8">
        <v>0</v>
      </c>
      <c r="AC79" s="8">
        <v>0</v>
      </c>
      <c r="AD79" s="8">
        <v>0</v>
      </c>
      <c r="AE79" s="8">
        <v>0</v>
      </c>
      <c r="AF79" s="8">
        <v>1303402.3700000001</v>
      </c>
      <c r="AG79" s="8">
        <v>1303402.3700000001</v>
      </c>
      <c r="AH79" s="8">
        <v>0</v>
      </c>
      <c r="AI79" s="8">
        <v>0</v>
      </c>
      <c r="AJ79" s="8">
        <v>0</v>
      </c>
      <c r="AK79" s="8">
        <v>0</v>
      </c>
      <c r="AL79" s="9">
        <f t="shared" si="11"/>
        <v>0.51410183015816668</v>
      </c>
      <c r="AM79" s="8">
        <v>0</v>
      </c>
    </row>
    <row r="80" spans="1:39">
      <c r="A80" s="6"/>
      <c r="B80" s="7"/>
      <c r="C80" s="7"/>
      <c r="D80" s="18" t="s">
        <v>91</v>
      </c>
      <c r="E80" s="7"/>
      <c r="F80" s="7"/>
      <c r="G80" s="7"/>
      <c r="H80" s="7"/>
      <c r="I80" s="7"/>
      <c r="J80" s="7"/>
      <c r="K80" s="7"/>
      <c r="L80" s="8"/>
      <c r="M80" s="8"/>
      <c r="N80" s="8"/>
      <c r="O80" s="8"/>
      <c r="P80" s="8"/>
      <c r="Q80" s="8"/>
      <c r="R80" s="8"/>
      <c r="S80" s="8"/>
      <c r="T80" s="8"/>
      <c r="U80" s="38">
        <v>125000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9">
        <f t="shared" ref="AL80:AL81" si="15">AF80/U80*100%</f>
        <v>0</v>
      </c>
      <c r="AM80" s="8"/>
    </row>
    <row r="81" spans="1:39" outlineLevel="1">
      <c r="A81" s="6"/>
      <c r="B81" s="7" t="s">
        <v>21</v>
      </c>
      <c r="C81" s="7" t="s">
        <v>22</v>
      </c>
      <c r="D81" s="19" t="s">
        <v>92</v>
      </c>
      <c r="E81" s="7" t="s">
        <v>21</v>
      </c>
      <c r="F81" s="7" t="s">
        <v>21</v>
      </c>
      <c r="G81" s="7"/>
      <c r="H81" s="7"/>
      <c r="I81" s="7"/>
      <c r="J81" s="7"/>
      <c r="K81" s="7"/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45">
        <v>2410300</v>
      </c>
      <c r="V81" s="45">
        <v>0</v>
      </c>
      <c r="W81" s="45">
        <v>0</v>
      </c>
      <c r="X81" s="45">
        <v>0</v>
      </c>
      <c r="Y81" s="45">
        <v>0</v>
      </c>
      <c r="Z81" s="45">
        <v>1303422.3700000001</v>
      </c>
      <c r="AA81" s="45">
        <v>1303422.3700000001</v>
      </c>
      <c r="AB81" s="45">
        <v>0</v>
      </c>
      <c r="AC81" s="45">
        <v>0</v>
      </c>
      <c r="AD81" s="45">
        <v>0</v>
      </c>
      <c r="AE81" s="45">
        <v>0</v>
      </c>
      <c r="AF81" s="45">
        <v>1303402.3700000001</v>
      </c>
      <c r="AG81" s="49"/>
      <c r="AH81" s="49"/>
      <c r="AI81" s="49"/>
      <c r="AJ81" s="49"/>
      <c r="AK81" s="49"/>
      <c r="AL81" s="46">
        <f t="shared" si="15"/>
        <v>0.54076354395718385</v>
      </c>
      <c r="AM81" s="8">
        <v>0</v>
      </c>
    </row>
    <row r="82" spans="1:39" ht="76.5">
      <c r="A82" s="6" t="s">
        <v>82</v>
      </c>
      <c r="B82" s="7" t="s">
        <v>21</v>
      </c>
      <c r="C82" s="7" t="s">
        <v>22</v>
      </c>
      <c r="D82" s="12" t="s">
        <v>83</v>
      </c>
      <c r="E82" s="7" t="s">
        <v>21</v>
      </c>
      <c r="F82" s="7" t="s">
        <v>21</v>
      </c>
      <c r="G82" s="7"/>
      <c r="H82" s="7"/>
      <c r="I82" s="7"/>
      <c r="J82" s="7"/>
      <c r="K82" s="7"/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700000</v>
      </c>
      <c r="V82" s="8">
        <v>0</v>
      </c>
      <c r="W82" s="8">
        <v>0</v>
      </c>
      <c r="X82" s="8">
        <v>0</v>
      </c>
      <c r="Y82" s="8">
        <v>0</v>
      </c>
      <c r="Z82" s="8">
        <v>20400</v>
      </c>
      <c r="AA82" s="8">
        <v>20400</v>
      </c>
      <c r="AB82" s="8">
        <v>0</v>
      </c>
      <c r="AC82" s="8">
        <v>0</v>
      </c>
      <c r="AD82" s="8">
        <v>0</v>
      </c>
      <c r="AE82" s="8">
        <v>0</v>
      </c>
      <c r="AF82" s="8">
        <v>20400</v>
      </c>
      <c r="AG82" s="8">
        <v>20400</v>
      </c>
      <c r="AH82" s="8">
        <v>0</v>
      </c>
      <c r="AI82" s="8">
        <v>0</v>
      </c>
      <c r="AJ82" s="8">
        <v>0</v>
      </c>
      <c r="AK82" s="8">
        <v>0</v>
      </c>
      <c r="AL82" s="9">
        <f t="shared" si="11"/>
        <v>2.9142857142857144E-2</v>
      </c>
      <c r="AM82" s="8">
        <v>0</v>
      </c>
    </row>
    <row r="83" spans="1:39" s="17" customFormat="1" outlineLevel="1">
      <c r="A83" s="13"/>
      <c r="B83" s="14" t="s">
        <v>21</v>
      </c>
      <c r="C83" s="14" t="s">
        <v>22</v>
      </c>
      <c r="D83" s="19" t="s">
        <v>92</v>
      </c>
      <c r="E83" s="14" t="s">
        <v>21</v>
      </c>
      <c r="F83" s="14" t="s">
        <v>21</v>
      </c>
      <c r="G83" s="14"/>
      <c r="H83" s="14"/>
      <c r="I83" s="14"/>
      <c r="J83" s="14"/>
      <c r="K83" s="14"/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47">
        <v>700000</v>
      </c>
      <c r="V83" s="47">
        <v>0</v>
      </c>
      <c r="W83" s="47">
        <v>0</v>
      </c>
      <c r="X83" s="47">
        <v>0</v>
      </c>
      <c r="Y83" s="47">
        <v>0</v>
      </c>
      <c r="Z83" s="47">
        <v>20400</v>
      </c>
      <c r="AA83" s="47">
        <v>20400</v>
      </c>
      <c r="AB83" s="47">
        <v>0</v>
      </c>
      <c r="AC83" s="47">
        <v>0</v>
      </c>
      <c r="AD83" s="47">
        <v>0</v>
      </c>
      <c r="AE83" s="47">
        <v>0</v>
      </c>
      <c r="AF83" s="47">
        <v>20400</v>
      </c>
      <c r="AG83" s="47">
        <v>20400</v>
      </c>
      <c r="AH83" s="47">
        <v>0</v>
      </c>
      <c r="AI83" s="47">
        <v>0</v>
      </c>
      <c r="AJ83" s="47">
        <v>0</v>
      </c>
      <c r="AK83" s="47">
        <v>0</v>
      </c>
      <c r="AL83" s="48">
        <f t="shared" si="11"/>
        <v>2.9142857142857144E-2</v>
      </c>
      <c r="AM83" s="15">
        <v>0</v>
      </c>
    </row>
    <row r="84" spans="1:39" ht="64.5" customHeight="1">
      <c r="A84" s="6" t="s">
        <v>84</v>
      </c>
      <c r="B84" s="7" t="s">
        <v>21</v>
      </c>
      <c r="C84" s="7" t="s">
        <v>22</v>
      </c>
      <c r="D84" s="12" t="s">
        <v>85</v>
      </c>
      <c r="E84" s="7" t="s">
        <v>21</v>
      </c>
      <c r="F84" s="7" t="s">
        <v>21</v>
      </c>
      <c r="G84" s="7"/>
      <c r="H84" s="7"/>
      <c r="I84" s="7"/>
      <c r="J84" s="7"/>
      <c r="K84" s="7"/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369750</v>
      </c>
      <c r="V84" s="8">
        <v>0</v>
      </c>
      <c r="W84" s="8">
        <v>0</v>
      </c>
      <c r="X84" s="8">
        <v>0</v>
      </c>
      <c r="Y84" s="8">
        <v>0</v>
      </c>
      <c r="Z84" s="8">
        <v>274444.02</v>
      </c>
      <c r="AA84" s="8">
        <v>274444.02</v>
      </c>
      <c r="AB84" s="8">
        <v>0</v>
      </c>
      <c r="AC84" s="8">
        <v>0</v>
      </c>
      <c r="AD84" s="8">
        <v>0</v>
      </c>
      <c r="AE84" s="8">
        <v>0</v>
      </c>
      <c r="AF84" s="8">
        <v>274444.02</v>
      </c>
      <c r="AG84" s="8">
        <v>274444.02</v>
      </c>
      <c r="AH84" s="8">
        <v>0</v>
      </c>
      <c r="AI84" s="8">
        <v>0</v>
      </c>
      <c r="AJ84" s="8">
        <v>0</v>
      </c>
      <c r="AK84" s="8">
        <v>0</v>
      </c>
      <c r="AL84" s="9">
        <f t="shared" si="11"/>
        <v>0.74224210953346859</v>
      </c>
      <c r="AM84" s="8">
        <v>0</v>
      </c>
    </row>
    <row r="85" spans="1:39" s="17" customFormat="1" outlineLevel="1">
      <c r="A85" s="13"/>
      <c r="B85" s="14" t="s">
        <v>21</v>
      </c>
      <c r="C85" s="14" t="s">
        <v>22</v>
      </c>
      <c r="D85" s="19" t="s">
        <v>92</v>
      </c>
      <c r="E85" s="14" t="s">
        <v>21</v>
      </c>
      <c r="F85" s="14" t="s">
        <v>21</v>
      </c>
      <c r="G85" s="14"/>
      <c r="H85" s="14"/>
      <c r="I85" s="14"/>
      <c r="J85" s="14"/>
      <c r="K85" s="14"/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47">
        <v>369750</v>
      </c>
      <c r="V85" s="47">
        <v>0</v>
      </c>
      <c r="W85" s="47">
        <v>0</v>
      </c>
      <c r="X85" s="47">
        <v>0</v>
      </c>
      <c r="Y85" s="47">
        <v>0</v>
      </c>
      <c r="Z85" s="47">
        <v>274444.02</v>
      </c>
      <c r="AA85" s="47">
        <v>274444.02</v>
      </c>
      <c r="AB85" s="47">
        <v>0</v>
      </c>
      <c r="AC85" s="47">
        <v>0</v>
      </c>
      <c r="AD85" s="47">
        <v>0</v>
      </c>
      <c r="AE85" s="47">
        <v>0</v>
      </c>
      <c r="AF85" s="47">
        <v>274444.02</v>
      </c>
      <c r="AG85" s="47">
        <v>274444.02</v>
      </c>
      <c r="AH85" s="47">
        <v>0</v>
      </c>
      <c r="AI85" s="47">
        <v>0</v>
      </c>
      <c r="AJ85" s="47">
        <v>0</v>
      </c>
      <c r="AK85" s="47">
        <v>0</v>
      </c>
      <c r="AL85" s="48">
        <f t="shared" si="11"/>
        <v>0.74224210953346859</v>
      </c>
      <c r="AM85" s="15">
        <v>0</v>
      </c>
    </row>
    <row r="86" spans="1:39" ht="51" customHeight="1">
      <c r="A86" s="6" t="s">
        <v>86</v>
      </c>
      <c r="B86" s="7" t="s">
        <v>21</v>
      </c>
      <c r="C86" s="7" t="s">
        <v>22</v>
      </c>
      <c r="D86" s="12" t="s">
        <v>87</v>
      </c>
      <c r="E86" s="7" t="s">
        <v>21</v>
      </c>
      <c r="F86" s="7" t="s">
        <v>21</v>
      </c>
      <c r="G86" s="7"/>
      <c r="H86" s="7"/>
      <c r="I86" s="7"/>
      <c r="J86" s="7"/>
      <c r="K86" s="7"/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106988600</v>
      </c>
      <c r="V86" s="8">
        <v>0</v>
      </c>
      <c r="W86" s="8">
        <v>0</v>
      </c>
      <c r="X86" s="8">
        <v>0</v>
      </c>
      <c r="Y86" s="8">
        <v>0</v>
      </c>
      <c r="Z86" s="8">
        <v>86991200</v>
      </c>
      <c r="AA86" s="8">
        <v>86991200</v>
      </c>
      <c r="AB86" s="8">
        <v>0</v>
      </c>
      <c r="AC86" s="8">
        <v>0</v>
      </c>
      <c r="AD86" s="8">
        <v>0</v>
      </c>
      <c r="AE86" s="8">
        <v>0</v>
      </c>
      <c r="AF86" s="8">
        <v>78476490.689999998</v>
      </c>
      <c r="AG86" s="8">
        <v>78476490.689999998</v>
      </c>
      <c r="AH86" s="8">
        <v>0</v>
      </c>
      <c r="AI86" s="8">
        <v>0</v>
      </c>
      <c r="AJ86" s="8">
        <v>0</v>
      </c>
      <c r="AK86" s="8">
        <v>0</v>
      </c>
      <c r="AL86" s="9">
        <f t="shared" si="11"/>
        <v>0.73350329558476324</v>
      </c>
      <c r="AM86" s="8">
        <v>0</v>
      </c>
    </row>
    <row r="87" spans="1:39">
      <c r="A87" s="6"/>
      <c r="B87" s="7"/>
      <c r="C87" s="7"/>
      <c r="D87" s="25" t="s">
        <v>93</v>
      </c>
      <c r="E87" s="7"/>
      <c r="F87" s="7"/>
      <c r="G87" s="7"/>
      <c r="H87" s="7"/>
      <c r="I87" s="7"/>
      <c r="J87" s="7"/>
      <c r="K87" s="7"/>
      <c r="L87" s="8"/>
      <c r="M87" s="8"/>
      <c r="N87" s="8"/>
      <c r="O87" s="8"/>
      <c r="P87" s="8"/>
      <c r="Q87" s="8"/>
      <c r="R87" s="8"/>
      <c r="S87" s="8"/>
      <c r="T87" s="8"/>
      <c r="U87" s="32">
        <v>33812600</v>
      </c>
      <c r="V87" s="32">
        <v>0</v>
      </c>
      <c r="W87" s="32">
        <v>0</v>
      </c>
      <c r="X87" s="32">
        <v>0</v>
      </c>
      <c r="Y87" s="32">
        <v>0</v>
      </c>
      <c r="Z87" s="32">
        <v>18526000</v>
      </c>
      <c r="AA87" s="32">
        <v>18526000</v>
      </c>
      <c r="AB87" s="32">
        <v>0</v>
      </c>
      <c r="AC87" s="32">
        <v>0</v>
      </c>
      <c r="AD87" s="32">
        <v>0</v>
      </c>
      <c r="AE87" s="32">
        <v>0</v>
      </c>
      <c r="AF87" s="32">
        <v>16032616.119999999</v>
      </c>
      <c r="AG87" s="32">
        <v>16032616.119999999</v>
      </c>
      <c r="AH87" s="32">
        <v>0</v>
      </c>
      <c r="AI87" s="32">
        <v>0</v>
      </c>
      <c r="AJ87" s="32">
        <v>0</v>
      </c>
      <c r="AK87" s="32">
        <v>0</v>
      </c>
      <c r="AL87" s="33">
        <f t="shared" ref="AL87:AL88" si="16">AF87/U87*100%</f>
        <v>0.47416099678817952</v>
      </c>
      <c r="AM87" s="8"/>
    </row>
    <row r="88" spans="1:39">
      <c r="A88" s="6"/>
      <c r="B88" s="7"/>
      <c r="C88" s="7"/>
      <c r="D88" s="18" t="s">
        <v>91</v>
      </c>
      <c r="E88" s="7"/>
      <c r="F88" s="7"/>
      <c r="G88" s="7"/>
      <c r="H88" s="7"/>
      <c r="I88" s="7"/>
      <c r="J88" s="7"/>
      <c r="K88" s="7"/>
      <c r="L88" s="8"/>
      <c r="M88" s="8"/>
      <c r="N88" s="8"/>
      <c r="O88" s="8"/>
      <c r="P88" s="8"/>
      <c r="Q88" s="8"/>
      <c r="R88" s="8"/>
      <c r="S88" s="8"/>
      <c r="T88" s="8"/>
      <c r="U88" s="38">
        <v>73176000</v>
      </c>
      <c r="V88" s="38">
        <v>0</v>
      </c>
      <c r="W88" s="38">
        <v>0</v>
      </c>
      <c r="X88" s="38">
        <v>0</v>
      </c>
      <c r="Y88" s="38">
        <v>0</v>
      </c>
      <c r="Z88" s="38">
        <v>68465200</v>
      </c>
      <c r="AA88" s="38">
        <v>68465200</v>
      </c>
      <c r="AB88" s="38">
        <v>0</v>
      </c>
      <c r="AC88" s="38">
        <v>0</v>
      </c>
      <c r="AD88" s="38">
        <v>0</v>
      </c>
      <c r="AE88" s="38">
        <v>0</v>
      </c>
      <c r="AF88" s="38">
        <v>62443874.57</v>
      </c>
      <c r="AG88" s="38">
        <f t="shared" ref="AG88:AK88" si="17">AG86-AG87</f>
        <v>62443874.57</v>
      </c>
      <c r="AH88" s="38">
        <f t="shared" si="17"/>
        <v>0</v>
      </c>
      <c r="AI88" s="38">
        <f t="shared" si="17"/>
        <v>0</v>
      </c>
      <c r="AJ88" s="38">
        <f t="shared" si="17"/>
        <v>0</v>
      </c>
      <c r="AK88" s="38">
        <f t="shared" si="17"/>
        <v>0</v>
      </c>
      <c r="AL88" s="39">
        <f t="shared" si="16"/>
        <v>0.85333817877446161</v>
      </c>
      <c r="AM88" s="8"/>
    </row>
    <row r="89" spans="1:39" ht="63.75">
      <c r="A89" s="6" t="s">
        <v>88</v>
      </c>
      <c r="B89" s="7" t="s">
        <v>21</v>
      </c>
      <c r="C89" s="7" t="s">
        <v>22</v>
      </c>
      <c r="D89" s="12" t="s">
        <v>89</v>
      </c>
      <c r="E89" s="7" t="s">
        <v>21</v>
      </c>
      <c r="F89" s="7" t="s">
        <v>21</v>
      </c>
      <c r="G89" s="7"/>
      <c r="H89" s="7"/>
      <c r="I89" s="7"/>
      <c r="J89" s="7"/>
      <c r="K89" s="7"/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400000</v>
      </c>
      <c r="V89" s="8">
        <v>0</v>
      </c>
      <c r="W89" s="8">
        <v>0</v>
      </c>
      <c r="X89" s="8">
        <v>0</v>
      </c>
      <c r="Y89" s="8">
        <v>0</v>
      </c>
      <c r="Z89" s="8">
        <v>60000</v>
      </c>
      <c r="AA89" s="8">
        <v>60000</v>
      </c>
      <c r="AB89" s="8">
        <v>0</v>
      </c>
      <c r="AC89" s="8">
        <v>0</v>
      </c>
      <c r="AD89" s="8">
        <v>0</v>
      </c>
      <c r="AE89" s="8">
        <v>0</v>
      </c>
      <c r="AF89" s="8">
        <v>60000</v>
      </c>
      <c r="AG89" s="8">
        <v>60000</v>
      </c>
      <c r="AH89" s="8">
        <v>0</v>
      </c>
      <c r="AI89" s="8">
        <v>0</v>
      </c>
      <c r="AJ89" s="8">
        <v>0</v>
      </c>
      <c r="AK89" s="8">
        <v>0</v>
      </c>
      <c r="AL89" s="9">
        <f t="shared" ref="AL89:AL94" si="18">AF89/U89*100%</f>
        <v>0.15</v>
      </c>
      <c r="AM89" s="8">
        <v>0</v>
      </c>
    </row>
    <row r="90" spans="1:39" outlineLevel="1">
      <c r="A90" s="6"/>
      <c r="B90" s="7" t="s">
        <v>21</v>
      </c>
      <c r="C90" s="7" t="s">
        <v>22</v>
      </c>
      <c r="D90" s="19" t="s">
        <v>92</v>
      </c>
      <c r="E90" s="7" t="s">
        <v>21</v>
      </c>
      <c r="F90" s="7" t="s">
        <v>21</v>
      </c>
      <c r="G90" s="7"/>
      <c r="H90" s="7"/>
      <c r="I90" s="7"/>
      <c r="J90" s="7"/>
      <c r="K90" s="7"/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45">
        <v>400000</v>
      </c>
      <c r="V90" s="45">
        <v>0</v>
      </c>
      <c r="W90" s="45">
        <v>0</v>
      </c>
      <c r="X90" s="45">
        <v>0</v>
      </c>
      <c r="Y90" s="45">
        <v>0</v>
      </c>
      <c r="Z90" s="45">
        <v>60000</v>
      </c>
      <c r="AA90" s="45">
        <v>60000</v>
      </c>
      <c r="AB90" s="45">
        <v>0</v>
      </c>
      <c r="AC90" s="45">
        <v>0</v>
      </c>
      <c r="AD90" s="45">
        <v>0</v>
      </c>
      <c r="AE90" s="45">
        <v>0</v>
      </c>
      <c r="AF90" s="45">
        <v>60000</v>
      </c>
      <c r="AG90" s="45">
        <v>60000</v>
      </c>
      <c r="AH90" s="45">
        <v>0</v>
      </c>
      <c r="AI90" s="45">
        <v>0</v>
      </c>
      <c r="AJ90" s="45">
        <v>0</v>
      </c>
      <c r="AK90" s="45">
        <v>0</v>
      </c>
      <c r="AL90" s="46">
        <f t="shared" si="18"/>
        <v>0.15</v>
      </c>
      <c r="AM90" s="8">
        <v>0</v>
      </c>
    </row>
    <row r="91" spans="1:39" ht="12.75" customHeight="1">
      <c r="A91" s="57" t="s">
        <v>90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485863430.31999999</v>
      </c>
      <c r="V91" s="10">
        <v>0</v>
      </c>
      <c r="W91" s="10">
        <v>0</v>
      </c>
      <c r="X91" s="10">
        <v>0</v>
      </c>
      <c r="Y91" s="10">
        <v>0</v>
      </c>
      <c r="Z91" s="10">
        <v>397655860.11000001</v>
      </c>
      <c r="AA91" s="10">
        <v>397655860.11000001</v>
      </c>
      <c r="AB91" s="10">
        <v>0</v>
      </c>
      <c r="AC91" s="10">
        <v>0</v>
      </c>
      <c r="AD91" s="10">
        <v>0</v>
      </c>
      <c r="AE91" s="10">
        <v>0</v>
      </c>
      <c r="AF91" s="10">
        <v>382462569.58999997</v>
      </c>
      <c r="AG91" s="10">
        <v>382462569.58999997</v>
      </c>
      <c r="AH91" s="10">
        <v>0</v>
      </c>
      <c r="AI91" s="10">
        <v>0</v>
      </c>
      <c r="AJ91" s="10">
        <v>0</v>
      </c>
      <c r="AK91" s="10">
        <v>0</v>
      </c>
      <c r="AL91" s="11">
        <f t="shared" si="18"/>
        <v>0.7871812236168958</v>
      </c>
      <c r="AM91" s="10">
        <v>0</v>
      </c>
    </row>
    <row r="92" spans="1:39" s="24" customFormat="1" ht="12.75" customHeight="1">
      <c r="A92" s="20"/>
      <c r="B92" s="21"/>
      <c r="C92" s="21"/>
      <c r="D92" s="26" t="s">
        <v>93</v>
      </c>
      <c r="E92" s="21"/>
      <c r="F92" s="21"/>
      <c r="G92" s="21"/>
      <c r="H92" s="21"/>
      <c r="I92" s="21"/>
      <c r="J92" s="21"/>
      <c r="K92" s="21"/>
      <c r="L92" s="23"/>
      <c r="M92" s="23"/>
      <c r="N92" s="23"/>
      <c r="O92" s="23"/>
      <c r="P92" s="23"/>
      <c r="Q92" s="23"/>
      <c r="R92" s="23"/>
      <c r="S92" s="23"/>
      <c r="T92" s="23"/>
      <c r="U92" s="30">
        <f>U87+U76+U64+U48+U40+U13</f>
        <v>36169590</v>
      </c>
      <c r="V92" s="30">
        <f t="shared" ref="V92:AF92" si="19">V87+V76+V64+V48+V40+V13</f>
        <v>0</v>
      </c>
      <c r="W92" s="30">
        <f t="shared" si="19"/>
        <v>0</v>
      </c>
      <c r="X92" s="30">
        <f t="shared" si="19"/>
        <v>0</v>
      </c>
      <c r="Y92" s="30">
        <f t="shared" si="19"/>
        <v>0</v>
      </c>
      <c r="Z92" s="30">
        <f t="shared" si="19"/>
        <v>19991390</v>
      </c>
      <c r="AA92" s="30">
        <f t="shared" si="19"/>
        <v>19991390</v>
      </c>
      <c r="AB92" s="30">
        <f t="shared" si="19"/>
        <v>0</v>
      </c>
      <c r="AC92" s="30">
        <f t="shared" si="19"/>
        <v>0</v>
      </c>
      <c r="AD92" s="30">
        <f t="shared" si="19"/>
        <v>0</v>
      </c>
      <c r="AE92" s="30">
        <f t="shared" si="19"/>
        <v>0</v>
      </c>
      <c r="AF92" s="30">
        <f t="shared" si="19"/>
        <v>17498006.119999997</v>
      </c>
      <c r="AG92" s="30">
        <v>195990</v>
      </c>
      <c r="AH92" s="30">
        <v>0</v>
      </c>
      <c r="AI92" s="30">
        <v>0</v>
      </c>
      <c r="AJ92" s="30">
        <v>0</v>
      </c>
      <c r="AK92" s="30">
        <v>0</v>
      </c>
      <c r="AL92" s="31">
        <f t="shared" si="18"/>
        <v>0.48377673399117871</v>
      </c>
      <c r="AM92" s="27"/>
    </row>
    <row r="93" spans="1:39" s="24" customFormat="1" ht="15" customHeight="1">
      <c r="A93" s="20"/>
      <c r="B93" s="21"/>
      <c r="C93" s="21"/>
      <c r="D93" s="22" t="s">
        <v>91</v>
      </c>
      <c r="E93" s="21"/>
      <c r="F93" s="21"/>
      <c r="G93" s="21"/>
      <c r="H93" s="21"/>
      <c r="I93" s="21"/>
      <c r="J93" s="21"/>
      <c r="K93" s="21"/>
      <c r="L93" s="23"/>
      <c r="M93" s="23"/>
      <c r="N93" s="23"/>
      <c r="O93" s="23"/>
      <c r="P93" s="23"/>
      <c r="Q93" s="23"/>
      <c r="R93" s="23"/>
      <c r="S93" s="23"/>
      <c r="T93" s="23"/>
      <c r="U93" s="40">
        <f>U88+U80+U77+U73+U68+U65+U60+U49+U44+U41+U33+U26+U19+U16+U14+U10</f>
        <v>306441505</v>
      </c>
      <c r="V93" s="40">
        <f t="shared" ref="V93:AF93" si="20">V88+V80+V77+V73+V68+V65+V60+V49+V44+V41+V33+V26+V19+V16+V14+V10</f>
        <v>0</v>
      </c>
      <c r="W93" s="40">
        <f t="shared" si="20"/>
        <v>0</v>
      </c>
      <c r="X93" s="40">
        <f t="shared" si="20"/>
        <v>0</v>
      </c>
      <c r="Y93" s="40">
        <f t="shared" si="20"/>
        <v>0</v>
      </c>
      <c r="Z93" s="40">
        <f t="shared" si="20"/>
        <v>262815135.11000001</v>
      </c>
      <c r="AA93" s="40">
        <f t="shared" si="20"/>
        <v>262815135.11000001</v>
      </c>
      <c r="AB93" s="40">
        <f t="shared" si="20"/>
        <v>0</v>
      </c>
      <c r="AC93" s="40">
        <f t="shared" si="20"/>
        <v>0</v>
      </c>
      <c r="AD93" s="40">
        <f t="shared" si="20"/>
        <v>0</v>
      </c>
      <c r="AE93" s="40">
        <f t="shared" si="20"/>
        <v>0</v>
      </c>
      <c r="AF93" s="40">
        <f t="shared" si="20"/>
        <v>254706835.30000001</v>
      </c>
      <c r="AG93" s="40">
        <v>264305</v>
      </c>
      <c r="AH93" s="40">
        <v>0</v>
      </c>
      <c r="AI93" s="40">
        <v>0</v>
      </c>
      <c r="AJ93" s="40">
        <v>0</v>
      </c>
      <c r="AK93" s="40">
        <v>0</v>
      </c>
      <c r="AL93" s="41">
        <f t="shared" si="18"/>
        <v>0.83117603570051657</v>
      </c>
      <c r="AM93" s="28"/>
    </row>
    <row r="94" spans="1:39" s="24" customFormat="1">
      <c r="A94" s="20"/>
      <c r="B94" s="21"/>
      <c r="C94" s="21"/>
      <c r="D94" s="29" t="s">
        <v>92</v>
      </c>
      <c r="E94" s="21"/>
      <c r="F94" s="21"/>
      <c r="G94" s="21"/>
      <c r="H94" s="21"/>
      <c r="I94" s="21"/>
      <c r="J94" s="21"/>
      <c r="K94" s="21"/>
      <c r="L94" s="23"/>
      <c r="M94" s="23"/>
      <c r="N94" s="23"/>
      <c r="O94" s="23"/>
      <c r="P94" s="23"/>
      <c r="Q94" s="23"/>
      <c r="R94" s="23"/>
      <c r="S94" s="23"/>
      <c r="T94" s="23"/>
      <c r="U94" s="42">
        <f>U91-U92-U93</f>
        <v>143252335.31999999</v>
      </c>
      <c r="V94" s="42">
        <f t="shared" ref="V94:AF94" si="21">V91-V92-V93</f>
        <v>0</v>
      </c>
      <c r="W94" s="42">
        <f t="shared" si="21"/>
        <v>0</v>
      </c>
      <c r="X94" s="42">
        <f t="shared" si="21"/>
        <v>0</v>
      </c>
      <c r="Y94" s="42">
        <f t="shared" si="21"/>
        <v>0</v>
      </c>
      <c r="Z94" s="42">
        <f t="shared" si="21"/>
        <v>114849335</v>
      </c>
      <c r="AA94" s="42">
        <f t="shared" si="21"/>
        <v>114849335</v>
      </c>
      <c r="AB94" s="42">
        <f t="shared" si="21"/>
        <v>0</v>
      </c>
      <c r="AC94" s="42">
        <f t="shared" si="21"/>
        <v>0</v>
      </c>
      <c r="AD94" s="42">
        <f t="shared" si="21"/>
        <v>0</v>
      </c>
      <c r="AE94" s="42">
        <f t="shared" si="21"/>
        <v>0</v>
      </c>
      <c r="AF94" s="42">
        <f t="shared" si="21"/>
        <v>110257728.16999996</v>
      </c>
      <c r="AG94" s="43"/>
      <c r="AH94" s="43"/>
      <c r="AI94" s="43"/>
      <c r="AJ94" s="43"/>
      <c r="AK94" s="43"/>
      <c r="AL94" s="44">
        <f t="shared" si="18"/>
        <v>0.76967490912943226</v>
      </c>
    </row>
    <row r="96" spans="1:39">
      <c r="D96" s="2" t="s">
        <v>96</v>
      </c>
      <c r="U96" s="58">
        <v>377637413</v>
      </c>
      <c r="V96" s="58">
        <v>38424390</v>
      </c>
      <c r="W96" s="58">
        <v>377637413</v>
      </c>
      <c r="X96" s="58">
        <v>38424390</v>
      </c>
      <c r="Y96" s="58">
        <v>377637413</v>
      </c>
      <c r="Z96" s="58"/>
    </row>
    <row r="97" spans="4:21">
      <c r="D97" s="2" t="s">
        <v>95</v>
      </c>
      <c r="U97" s="60">
        <v>20029850</v>
      </c>
    </row>
    <row r="98" spans="4:21">
      <c r="D98" s="2" t="s">
        <v>97</v>
      </c>
      <c r="U98" s="59">
        <f>U94+U96-U97</f>
        <v>500859898.31999999</v>
      </c>
    </row>
  </sheetData>
  <mergeCells count="41">
    <mergeCell ref="A91:K91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M6:M7"/>
    <mergeCell ref="AL6:AL7"/>
    <mergeCell ref="AM6:AM7"/>
    <mergeCell ref="X6:X7"/>
    <mergeCell ref="Y6:Y7"/>
    <mergeCell ref="Z6:Z7"/>
    <mergeCell ref="AA6:AE6"/>
    <mergeCell ref="AF6:AF7"/>
    <mergeCell ref="AG6:AK6"/>
    <mergeCell ref="A3:AK3"/>
    <mergeCell ref="A4:AK4"/>
    <mergeCell ref="A5:AM5"/>
    <mergeCell ref="A6:A7"/>
    <mergeCell ref="B6:B7"/>
    <mergeCell ref="C6:C7"/>
    <mergeCell ref="D6:D7"/>
    <mergeCell ref="E6:E7"/>
    <mergeCell ref="F6:F7"/>
    <mergeCell ref="G6:G7"/>
    <mergeCell ref="S6:S7"/>
    <mergeCell ref="H6:H7"/>
    <mergeCell ref="I6:I7"/>
    <mergeCell ref="J6:J7"/>
    <mergeCell ref="K6:K7"/>
    <mergeCell ref="L6:L7"/>
    <mergeCell ref="A1:M1"/>
    <mergeCell ref="AA1:AE1"/>
    <mergeCell ref="AG1:AK1"/>
    <mergeCell ref="AA2:AE2"/>
    <mergeCell ref="AG2:AK2"/>
    <mergeCell ref="A2:M2"/>
  </mergeCells>
  <pageMargins left="0.59027779102325439" right="0.59027779102325439" top="0.59027779102325439" bottom="0.59027779102325439" header="0.39375001192092896" footer="0.39375001192092896"/>
  <pageSetup paperSize="9" fitToHeight="20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5A3370D9-7B48-4C3A-AC94-B573264E53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dcterms:created xsi:type="dcterms:W3CDTF">2016-11-07T06:22:53Z</dcterms:created>
  <dcterms:modified xsi:type="dcterms:W3CDTF">2016-11-09T06:38:38Z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C:\Users\ignatievatg\AppData\Local\Кейсистемс\Бюджет-КС\ReportManager\sqr_info_isp_budg_2016_3.xls</vt:lpwstr>
  </property>
</Properties>
</file>