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6" i="1"/>
  <c r="K66"/>
  <c r="J66"/>
  <c r="K65"/>
  <c r="K64"/>
  <c r="K63"/>
  <c r="L62"/>
  <c r="K62"/>
  <c r="J62"/>
  <c r="K61"/>
  <c r="K60"/>
  <c r="K59"/>
  <c r="K58"/>
  <c r="K57"/>
  <c r="L56"/>
  <c r="K56"/>
  <c r="J56"/>
  <c r="K55"/>
  <c r="K54"/>
  <c r="K53"/>
  <c r="L52"/>
  <c r="K52"/>
  <c r="J52"/>
  <c r="K51"/>
  <c r="L50"/>
  <c r="K50"/>
  <c r="J50"/>
  <c r="K49"/>
  <c r="K48"/>
  <c r="K47"/>
  <c r="K46"/>
  <c r="L45"/>
  <c r="K45"/>
  <c r="J45"/>
  <c r="K44"/>
  <c r="K43"/>
  <c r="K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K25"/>
  <c r="K24"/>
  <c r="K23"/>
  <c r="K22"/>
  <c r="L21"/>
  <c r="K21"/>
  <c r="J21"/>
  <c r="L20"/>
  <c r="K20"/>
  <c r="J20"/>
  <c r="L19"/>
  <c r="K19"/>
  <c r="J19"/>
  <c r="L18"/>
  <c r="K18"/>
  <c r="J18"/>
  <c r="K17"/>
  <c r="K16"/>
  <c r="K15"/>
  <c r="K14"/>
  <c r="L314"/>
  <c r="K314"/>
  <c r="J314"/>
  <c r="K313"/>
  <c r="K312"/>
  <c r="K311"/>
  <c r="K310"/>
  <c r="K309"/>
  <c r="K308"/>
  <c r="L307"/>
  <c r="K307"/>
  <c r="J307"/>
  <c r="K306"/>
  <c r="K305"/>
  <c r="K304"/>
  <c r="K303"/>
  <c r="K302"/>
  <c r="K301"/>
  <c r="L300"/>
  <c r="K300"/>
  <c r="J300"/>
  <c r="K299"/>
  <c r="K298"/>
  <c r="K297"/>
  <c r="K296"/>
  <c r="K295"/>
  <c r="L294"/>
  <c r="K294"/>
  <c r="J294"/>
  <c r="K293"/>
  <c r="K292"/>
  <c r="K291"/>
  <c r="K290"/>
  <c r="L289"/>
  <c r="K289"/>
  <c r="J289"/>
  <c r="K288"/>
  <c r="K287"/>
  <c r="K286"/>
  <c r="K285"/>
  <c r="K284"/>
  <c r="L283"/>
  <c r="K283"/>
  <c r="J283"/>
  <c r="K282"/>
  <c r="K281"/>
  <c r="K280"/>
  <c r="K279"/>
  <c r="K278"/>
  <c r="L277"/>
  <c r="K277"/>
  <c r="J277"/>
  <c r="K276"/>
  <c r="K275"/>
  <c r="K274"/>
  <c r="K273"/>
  <c r="L272"/>
  <c r="K272"/>
  <c r="J272"/>
  <c r="K271"/>
  <c r="K270"/>
  <c r="K269"/>
  <c r="K268"/>
  <c r="L267"/>
  <c r="K267"/>
  <c r="J267"/>
  <c r="K266"/>
  <c r="K265"/>
  <c r="K264"/>
  <c r="K263"/>
  <c r="L262"/>
  <c r="K262"/>
  <c r="J262"/>
  <c r="K261"/>
  <c r="K260"/>
  <c r="K259"/>
  <c r="K258"/>
  <c r="K257"/>
  <c r="K256"/>
  <c r="L255"/>
  <c r="K255"/>
  <c r="J255"/>
  <c r="K254"/>
  <c r="K253"/>
  <c r="K252"/>
  <c r="L251"/>
  <c r="K251"/>
  <c r="J251"/>
  <c r="K250"/>
  <c r="K249"/>
  <c r="K248"/>
  <c r="K247"/>
  <c r="L246"/>
  <c r="K246"/>
  <c r="J246"/>
  <c r="K245"/>
  <c r="K244"/>
  <c r="K243"/>
  <c r="L242"/>
  <c r="K242"/>
  <c r="J242"/>
  <c r="K241"/>
  <c r="K240"/>
  <c r="K239"/>
  <c r="K238"/>
  <c r="K237"/>
  <c r="K236"/>
  <c r="L235"/>
  <c r="K235"/>
  <c r="J235"/>
  <c r="K234"/>
  <c r="K233"/>
  <c r="K232"/>
  <c r="K231"/>
  <c r="L230"/>
  <c r="K230"/>
  <c r="J230"/>
  <c r="K229"/>
  <c r="K228"/>
  <c r="K227"/>
  <c r="K226"/>
  <c r="L225"/>
  <c r="K225"/>
  <c r="J225"/>
  <c r="K224"/>
  <c r="K223"/>
  <c r="K222"/>
  <c r="K221"/>
  <c r="K220"/>
  <c r="L219"/>
  <c r="K219"/>
  <c r="J219"/>
  <c r="K218"/>
  <c r="K217"/>
  <c r="K216"/>
  <c r="K215"/>
  <c r="K214"/>
  <c r="L213"/>
  <c r="K213"/>
  <c r="J213"/>
  <c r="K212"/>
  <c r="K211"/>
  <c r="K210"/>
  <c r="K209"/>
  <c r="L208"/>
  <c r="K208"/>
  <c r="J208"/>
  <c r="K207"/>
  <c r="K206"/>
  <c r="K205"/>
  <c r="K204"/>
  <c r="K203"/>
  <c r="K202"/>
  <c r="K201"/>
  <c r="L200"/>
  <c r="K200"/>
  <c r="J200"/>
  <c r="L199"/>
  <c r="K199"/>
  <c r="J199"/>
  <c r="K198"/>
  <c r="K197"/>
  <c r="K196"/>
  <c r="K195"/>
  <c r="K194"/>
  <c r="L193"/>
  <c r="K193"/>
  <c r="J193"/>
  <c r="K192"/>
  <c r="K191"/>
  <c r="K190"/>
  <c r="K189"/>
  <c r="K188"/>
  <c r="K187"/>
  <c r="K186"/>
  <c r="L185"/>
  <c r="K185"/>
  <c r="J185"/>
  <c r="K184"/>
  <c r="K183"/>
  <c r="K182"/>
  <c r="K181"/>
  <c r="L180"/>
  <c r="K180"/>
  <c r="J180"/>
  <c r="K179"/>
  <c r="K178"/>
  <c r="K177"/>
  <c r="K176"/>
  <c r="K175"/>
  <c r="K174"/>
  <c r="L173"/>
  <c r="K173"/>
  <c r="J173"/>
  <c r="K172"/>
  <c r="K171"/>
  <c r="K170"/>
  <c r="K169"/>
  <c r="L168"/>
  <c r="K168"/>
  <c r="J168"/>
  <c r="K167"/>
  <c r="K166"/>
  <c r="K165"/>
  <c r="L164"/>
  <c r="K164"/>
  <c r="J164"/>
  <c r="K163"/>
  <c r="K162"/>
  <c r="K161"/>
  <c r="L160"/>
  <c r="K160"/>
  <c r="J160"/>
  <c r="K159"/>
  <c r="K158"/>
  <c r="K157"/>
  <c r="L156"/>
  <c r="K156"/>
  <c r="J156"/>
  <c r="K155"/>
  <c r="K154"/>
  <c r="K153"/>
  <c r="L152"/>
  <c r="K152"/>
  <c r="J152"/>
  <c r="K151"/>
  <c r="K150"/>
  <c r="K149"/>
  <c r="K148"/>
  <c r="L147"/>
  <c r="K147"/>
  <c r="J147"/>
  <c r="K146"/>
  <c r="K145"/>
  <c r="K144"/>
  <c r="L143"/>
  <c r="K143"/>
  <c r="J143"/>
  <c r="K142"/>
  <c r="K141"/>
  <c r="K140"/>
  <c r="L139"/>
  <c r="K139"/>
  <c r="J139"/>
  <c r="K138"/>
  <c r="K137"/>
  <c r="K136"/>
  <c r="K135"/>
  <c r="K134"/>
  <c r="K133"/>
  <c r="K132"/>
  <c r="L131"/>
  <c r="K131"/>
  <c r="J131"/>
  <c r="K130"/>
  <c r="K129"/>
  <c r="K128"/>
  <c r="K127"/>
  <c r="K126"/>
  <c r="K125"/>
  <c r="L124"/>
  <c r="K124"/>
  <c r="J124"/>
  <c r="K123"/>
  <c r="K122"/>
  <c r="K121"/>
  <c r="K120"/>
  <c r="K119"/>
  <c r="K118"/>
  <c r="K117"/>
  <c r="L116"/>
  <c r="K116"/>
  <c r="J116"/>
  <c r="K115"/>
  <c r="K114"/>
  <c r="L113"/>
  <c r="K113"/>
  <c r="J113"/>
  <c r="K112"/>
  <c r="K111"/>
  <c r="K110"/>
  <c r="K109"/>
  <c r="L108"/>
  <c r="K108"/>
  <c r="J108"/>
  <c r="K107"/>
  <c r="L106"/>
  <c r="K106"/>
  <c r="J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K90"/>
  <c r="K89"/>
  <c r="L88"/>
  <c r="K88"/>
  <c r="J88"/>
  <c r="K87"/>
  <c r="K86"/>
  <c r="K85"/>
  <c r="K84"/>
  <c r="L83"/>
  <c r="K83"/>
  <c r="J83"/>
  <c r="K82"/>
  <c r="K81"/>
  <c r="K80"/>
  <c r="K79"/>
  <c r="K78"/>
  <c r="K77"/>
  <c r="L343"/>
  <c r="K343"/>
  <c r="K342"/>
  <c r="K341"/>
  <c r="K340"/>
  <c r="K339"/>
  <c r="L348"/>
  <c r="K348"/>
  <c r="K347"/>
  <c r="K346"/>
  <c r="K345"/>
  <c r="K344"/>
  <c r="J337"/>
  <c r="J338"/>
  <c r="J336"/>
  <c r="J334"/>
  <c r="J329"/>
  <c r="I316"/>
  <c r="H324"/>
  <c r="H316"/>
  <c r="I324"/>
  <c r="K328"/>
  <c r="K329"/>
  <c r="L329"/>
  <c r="K333"/>
  <c r="K334"/>
  <c r="L334"/>
  <c r="J324"/>
</calcChain>
</file>

<file path=xl/sharedStrings.xml><?xml version="1.0" encoding="utf-8"?>
<sst xmlns="http://schemas.openxmlformats.org/spreadsheetml/2006/main" count="1999" uniqueCount="637">
  <si>
    <t xml:space="preserve">Единица измерения:  руб </t>
  </si>
  <si>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</si>
  <si>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</si>
  <si>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</si>
  <si>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</si>
  <si>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</si>
  <si>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</si>
  <si>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</si>
  <si>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</si>
  <si>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</si>
  <si>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</si>
  <si>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</si>
  <si>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</si>
  <si>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</si>
  <si>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</si>
  <si>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</si>
  <si>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</si>
  <si>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Исполнено</t>
  </si>
  <si>
    <t xml:space="preserve"> 2. Расходы бюджета</t>
  </si>
  <si>
    <t>5</t>
  </si>
  <si>
    <t>6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</si>
  <si>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</si>
  <si>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</si>
  <si>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</si>
  <si>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</si>
  <si>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</si>
  <si>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</si>
  <si>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</si>
  <si>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</si>
  <si>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</si>
  <si>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</si>
  <si>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</si>
  <si>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</si>
  <si>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</si>
  <si>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</si>
  <si>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</si>
  <si>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</si>
  <si>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</si>
  <si>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</si>
  <si>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</si>
  <si>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892</t>
  </si>
  <si>
    <t>5311001856</t>
  </si>
  <si>
    <t>КВАРТАЛ</t>
  </si>
  <si>
    <t>01.04.2018</t>
  </si>
  <si>
    <t>3</t>
  </si>
  <si>
    <t>00000000000000000</t>
  </si>
  <si>
    <t>i1_89200000000000000000</t>
  </si>
  <si>
    <t>Уменьшение остатков средств бюджетов</t>
  </si>
  <si>
    <t>01050000000000600</t>
  </si>
  <si>
    <t>i2_89201050000000000600</t>
  </si>
  <si>
    <t>Уменьшение прочих остатков средств бюджетов</t>
  </si>
  <si>
    <t>01050200000000600</t>
  </si>
  <si>
    <t>i2_89201050200000000600</t>
  </si>
  <si>
    <t>Уменьшение прочих остатков денежных средств бюджетов</t>
  </si>
  <si>
    <t>01050201000000610</t>
  </si>
  <si>
    <t>i2_89201050201000000610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</si>
  <si>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</si>
  <si>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</si>
  <si>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</si>
  <si>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</si>
  <si>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i2_89201050000000000500</t>
  </si>
  <si>
    <t>01050200000000500</t>
  </si>
  <si>
    <t>Увеличение прочих остатков средств бюджетов</t>
  </si>
  <si>
    <t>i2_89201050200000000500</t>
  </si>
  <si>
    <t>01050201000000510</t>
  </si>
  <si>
    <t>Увеличение прочих остатков денежных средств бюджетов</t>
  </si>
  <si>
    <t>i2_89201050201000000510</t>
  </si>
  <si>
    <t>01050201130000510</t>
  </si>
  <si>
    <t>Увеличение прочих остатков денежных средств бюджетов городских поселений</t>
  </si>
  <si>
    <t>934</t>
  </si>
  <si>
    <t>i1_93400000000000000000</t>
  </si>
  <si>
    <t>0000000000</t>
  </si>
  <si>
    <t>000</t>
  </si>
  <si>
    <t>0000</t>
  </si>
  <si>
    <t>ОБЩЕГОСУДАРСТВЕННЫЕ ВОПРОСЫ</t>
  </si>
  <si>
    <t>i2_93401000000000000000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</si>
  <si>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</si>
  <si>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</si>
  <si>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i3_93401060000000000000</t>
  </si>
  <si>
    <t>0106</t>
  </si>
  <si>
    <t>Непрограммные расходы городского поселения</t>
  </si>
  <si>
    <t>i4_93401069100000000000</t>
  </si>
  <si>
    <t>9100000000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</si>
  <si>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</si>
  <si>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i5_93401069100080020000</t>
  </si>
  <si>
    <t>9100080020</t>
  </si>
  <si>
    <t>Межбюджетные трансферты</t>
  </si>
  <si>
    <t>i6_93401069100080020500</t>
  </si>
  <si>
    <t>Иные межбюджетные трансферты</t>
  </si>
  <si>
    <t>540</t>
  </si>
  <si>
    <t>Резервные фонды</t>
  </si>
  <si>
    <t>i3_93401110000000000000</t>
  </si>
  <si>
    <t>0111</t>
  </si>
  <si>
    <t>i4_93401119100000000000</t>
  </si>
  <si>
    <t>Резервные фонды местных администраций</t>
  </si>
  <si>
    <t>i5_93401119100099980000</t>
  </si>
  <si>
    <t>9100099980</t>
  </si>
  <si>
    <t>Иные бюджетные ассигнования</t>
  </si>
  <si>
    <t>i6_93401119100099980800</t>
  </si>
  <si>
    <t>800</t>
  </si>
  <si>
    <t>Резервные средства</t>
  </si>
  <si>
    <t>870</t>
  </si>
  <si>
    <t>Другие общегосударственные вопросы</t>
  </si>
  <si>
    <t>i3_93401130000000000000</t>
  </si>
  <si>
    <t>0113</t>
  </si>
  <si>
    <t>Муниципальная программа "Градостроительная политика на территории Окуловского городского поселения на 2016-2020 годы"</t>
  </si>
  <si>
    <t>i4_93401132800000000000</t>
  </si>
  <si>
    <t>2800000000</t>
  </si>
  <si>
    <t>Разработка градостроительной документации и упорядочение градостроительной деятельности на территории Окуловского городского поселения</t>
  </si>
  <si>
    <t>i4_93401132800100000000</t>
  </si>
  <si>
    <t>2800100000</t>
  </si>
  <si>
    <t>Реализация мероприятий муниципальной программы "Градостроительная политика на территории Окуловского городского поселения на 2016-2020 годы"</t>
  </si>
  <si>
    <t>i5_93401132800119990000</t>
  </si>
  <si>
    <t>2800119990</t>
  </si>
  <si>
    <t>Закупка товаров, работ и услуг для обеспечения государственных (муниципальных) нужд</t>
  </si>
  <si>
    <t>i6_93401132800119990200</t>
  </si>
  <si>
    <t>Иные закупки товаров, работ и услуг для обеспечения государственных (муниципальных) нужд</t>
  </si>
  <si>
    <t>i6_93401132800119990240</t>
  </si>
  <si>
    <t>240</t>
  </si>
  <si>
    <t>Прочая закупка товаров, работ и услуг</t>
  </si>
  <si>
    <t>244</t>
  </si>
  <si>
    <t>Подготовка и утверждение документации по планировке территории в соответствии с документами территориального планирования</t>
  </si>
  <si>
    <t>i4_93401132800200000000</t>
  </si>
  <si>
    <t>2800200000</t>
  </si>
  <si>
    <t>i5_93401132800219990000</t>
  </si>
  <si>
    <t>2800219990</t>
  </si>
  <si>
    <t>i6_93401132800219990200</t>
  </si>
  <si>
    <t>i6_93401132800219990240</t>
  </si>
  <si>
    <t>Муниципальная программа "Развитие системы управления муниципальным имуществом в Окуловском городском поселении на 2016-2020 годы"</t>
  </si>
  <si>
    <t>i4_93401133100000000000</t>
  </si>
  <si>
    <t>3100000000</t>
  </si>
  <si>
    <t>Осуществление регистрации права муниципальной собственности на объекты недвижимого муниципального имущества</t>
  </si>
  <si>
    <t>i4_93401133100100000000</t>
  </si>
  <si>
    <t>3100100000</t>
  </si>
  <si>
    <t>Реализация мероприятий муниципальной программы "Развитие системы управления муниципальным имуществом в Окуловском городском поселении на 2016-2020 годы"</t>
  </si>
  <si>
    <t>i5_93401133100119990000</t>
  </si>
  <si>
    <t>3100119990</t>
  </si>
  <si>
    <t>i6_93401133100119990200</t>
  </si>
  <si>
    <t>i6_93401133100119990240</t>
  </si>
  <si>
    <t>Социальное обеспечение и иные выплаты населению</t>
  </si>
  <si>
    <t>i6_93401133100119990300</t>
  </si>
  <si>
    <t>300</t>
  </si>
  <si>
    <t>Иные выплаты населению</t>
  </si>
  <si>
    <t>360</t>
  </si>
  <si>
    <t>Обеспечение содержания и увеличения срока эксплуатации муниципального имущества</t>
  </si>
  <si>
    <t>i4_93401133100400000000</t>
  </si>
  <si>
    <t>3100400000</t>
  </si>
  <si>
    <t>i5_93401133100419990000</t>
  </si>
  <si>
    <t>3100419990</t>
  </si>
  <si>
    <t>i6_93401133100419990200</t>
  </si>
  <si>
    <t>i6_93401133100419990240</t>
  </si>
  <si>
    <t>i6_93401133100419990800</t>
  </si>
  <si>
    <t>Исполнение судебных актов</t>
  </si>
  <si>
    <t>i6_93401133100419990830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</si>
  <si>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</si>
  <si>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</si>
  <si>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</si>
  <si>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БЕЗОПАСНОСТЬ И ПРАВООХРАНИТЕЛЬНАЯ ДЕЯТЕЛЬНОСТЬ</t>
  </si>
  <si>
    <t>i2_93403000000000000000</t>
  </si>
  <si>
    <t>0300</t>
  </si>
  <si>
    <t>Обеспечение пожарной безопасности</t>
  </si>
  <si>
    <t>i3_93403100000000000000</t>
  </si>
  <si>
    <t>0310</t>
  </si>
  <si>
    <t>Муниципальная программа "Усиление противопожарной защиты на территории Окуловского городского поселения на 2014-2020 годы"</t>
  </si>
  <si>
    <t>i4_93403101900000000000</t>
  </si>
  <si>
    <t>1900000000</t>
  </si>
  <si>
    <t>Создание необходимых условий пожарной безопасности по защите жизни, здоровья, имущества граждан и юридических лиц. государственного и муниципального имущества от пожаров</t>
  </si>
  <si>
    <t>i4_93403101900100000000</t>
  </si>
  <si>
    <t>1900100000</t>
  </si>
  <si>
    <t>Реализация мероприятий муниципальной программы "Усиление противопожарной защиты на территории Окуловского городского поселения на 2014-2020 годы"</t>
  </si>
  <si>
    <t>i5_93403101900119990000</t>
  </si>
  <si>
    <t>1900119990</t>
  </si>
  <si>
    <t>i6_93403101900119990200</t>
  </si>
  <si>
    <t>i6_93403101900119990240</t>
  </si>
  <si>
    <t>Другие вопросы в области национальной безопасности и правоохранительной деятельности</t>
  </si>
  <si>
    <t>i3_93403140000000000000</t>
  </si>
  <si>
    <t>0314</t>
  </si>
  <si>
    <t>Муниципальная программа "Повышение безопасности дорожного движения на территории Окуловского городского поселения на 2016-2020 годы"</t>
  </si>
  <si>
    <t>i4_93403142900000000000</t>
  </si>
  <si>
    <t>2900000000</t>
  </si>
  <si>
    <t>Совершенствование организации безопасности дорожного движения автотранспорта и пешеходов</t>
  </si>
  <si>
    <t>i4_93403142900300000000</t>
  </si>
  <si>
    <t>2900300000</t>
  </si>
  <si>
    <t>Реализация мероприятий муниципальной программы "Повышение безопасности дорожного движения на территории Окуловского городского поселения на 2016-2020 годы"</t>
  </si>
  <si>
    <t>i5_93403142900319990000</t>
  </si>
  <si>
    <t>2900319990</t>
  </si>
  <si>
    <t>i6_93403142900319990200</t>
  </si>
  <si>
    <t>i6_93403142900319990240</t>
  </si>
  <si>
    <t>НАЦИОНАЛЬНАЯ ЭКОНОМИКА</t>
  </si>
  <si>
    <t>i2_93404000000000000000</t>
  </si>
  <si>
    <t>0400</t>
  </si>
  <si>
    <t>Дорожное хозяйство (дорожные фонды)</t>
  </si>
  <si>
    <t>i3_93404090000000000000</t>
  </si>
  <si>
    <t>0409</t>
  </si>
  <si>
    <t>Муниципальная программа "Ремонт и содержание автомобильных дорог общего пользования местного значения на территории Окуловского городского поселения на 2015-2020 годы"</t>
  </si>
  <si>
    <t>i4_93404091300000000000</t>
  </si>
  <si>
    <t>1300000000</t>
  </si>
  <si>
    <t>Содержание автомобильных дорог общего пользования местного значения</t>
  </si>
  <si>
    <t>i4_93404091300100000000</t>
  </si>
  <si>
    <t>1300100000</t>
  </si>
  <si>
    <t>Осуществление дорожной деятельности в отношении автомобильных дорог местного значения в границах населенных пунктов</t>
  </si>
  <si>
    <t>i5_93404091300110010000</t>
  </si>
  <si>
    <t>1300110010</t>
  </si>
  <si>
    <t>i6_93404091300110010200</t>
  </si>
  <si>
    <t>i6_93404091300110010240</t>
  </si>
  <si>
    <t>Субсидии из областного бюджета на формирование муниципальных дорожных фондов городских и сельских поселений</t>
  </si>
  <si>
    <t>i5_93404091300171520000</t>
  </si>
  <si>
    <t>1300171520</t>
  </si>
  <si>
    <t>i6_93404091300171520200</t>
  </si>
  <si>
    <t>i6_93404091300171520240</t>
  </si>
  <si>
    <t>Софинансирование на формированиемуниципальных доржных фондов в соответствии с заключенными Соглашениями</t>
  </si>
  <si>
    <t>i5_934040913001S1520000</t>
  </si>
  <si>
    <t>13001S1520</t>
  </si>
  <si>
    <t>i6_934040913001S1520200</t>
  </si>
  <si>
    <t>i6_934040913001S1520240</t>
  </si>
  <si>
    <t>Ремонт автомобильных дорог местного значения</t>
  </si>
  <si>
    <t>i4_93404091300200000000</t>
  </si>
  <si>
    <t>1300200000</t>
  </si>
  <si>
    <t>i5_93404091300210010000</t>
  </si>
  <si>
    <t>1300210010</t>
  </si>
  <si>
    <t>i6_93404091300210010200</t>
  </si>
  <si>
    <t>i6_93404091300210010240</t>
  </si>
  <si>
    <t>i5_93404091300271520000</t>
  </si>
  <si>
    <t>1300271520</t>
  </si>
  <si>
    <t>i6_93404091300271520200</t>
  </si>
  <si>
    <t>i6_93404091300271520240</t>
  </si>
  <si>
    <t>Субсидии из областного бюджета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 автомобильных дорог общего пользования местного значения</t>
  </si>
  <si>
    <t>i5_93404091300271540000</t>
  </si>
  <si>
    <t>1300271540</t>
  </si>
  <si>
    <t>i6_93404091300271540200</t>
  </si>
  <si>
    <t>i6_93404091300271540240</t>
  </si>
  <si>
    <t>i5_934040913002S1520000</t>
  </si>
  <si>
    <t>13002S1520</t>
  </si>
  <si>
    <t>i6_934040913002S1520200</t>
  </si>
  <si>
    <t>i6_934040913002S1520240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</si>
  <si>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 автомобильных дорог общего пользования местного значения с заключенными Соглашениями,  осуществляемое за счет средств бюджета городского поселения</t>
  </si>
  <si>
    <t>i5_934040913002S1540000</t>
  </si>
  <si>
    <t>13002S1540</t>
  </si>
  <si>
    <t>i6_934040913002S1540200</t>
  </si>
  <si>
    <t>i6_934040913002S1540240</t>
  </si>
  <si>
    <t>Паспортизация автомобильных дорог</t>
  </si>
  <si>
    <t>i4_93404091300300000000</t>
  </si>
  <si>
    <t>1300300000</t>
  </si>
  <si>
    <t>i5_93404091300310010000</t>
  </si>
  <si>
    <t>1300310010</t>
  </si>
  <si>
    <t>i6_93404091300310010200</t>
  </si>
  <si>
    <t>i6_93404091300310010240</t>
  </si>
  <si>
    <t>Другие вопросы в области национальной экономики</t>
  </si>
  <si>
    <t>i3_93404120000000000000</t>
  </si>
  <si>
    <t>0412</t>
  </si>
  <si>
    <t>i4_93404123100000000000</t>
  </si>
  <si>
    <t>Обеспечение рационального и эффективного использования земельных участков, государственная собственность на которые не разграничена, в Окуловском городском поселении</t>
  </si>
  <si>
    <t>i4_93404123100200000000</t>
  </si>
  <si>
    <t>3100200000</t>
  </si>
  <si>
    <t>i5_93404123100219990000</t>
  </si>
  <si>
    <t>3100219990</t>
  </si>
  <si>
    <t>i6_93404123100219990200</t>
  </si>
  <si>
    <t>i6_93404123100219990240</t>
  </si>
  <si>
    <t>Создание программно-технических комплексов, обеспечивающих ведение информационных баз данных по управлению и распоряжению земельными участками, находящимися в собственности Окуловского городского поселения, и земельными участками, государственная собственность на которые не разграничена, в Окуловском городском поселении и прочно связанными с ними объектами недвижимости</t>
  </si>
  <si>
    <t>i4_93404123100300000000</t>
  </si>
  <si>
    <t>3100300000</t>
  </si>
  <si>
    <t>i5_93404123100319990000</t>
  </si>
  <si>
    <t>3100319990</t>
  </si>
  <si>
    <t>i6_93404123100319990200</t>
  </si>
  <si>
    <t>i6_93404123100319990240</t>
  </si>
  <si>
    <t>ЖИЛИЩНО-КОММУНАЛЬНОЕ ХОЗЯЙСТВО</t>
  </si>
  <si>
    <t>i2_93405000000000000000</t>
  </si>
  <si>
    <t>0500</t>
  </si>
  <si>
    <t>Жилищное хозяйство</t>
  </si>
  <si>
    <t>i3_93405010000000000000</t>
  </si>
  <si>
    <t>0501</t>
  </si>
  <si>
    <t>Муниципальная программа "Обеспечение благоустроенными жилыми помещениями граждан на территории Окуловского городского поселения на 2017-2019 годы"</t>
  </si>
  <si>
    <t>i4_93405012200000000000</t>
  </si>
  <si>
    <t>2200000000</t>
  </si>
  <si>
    <t>Обеспечение благоустроенными жилыми помещениями граждан</t>
  </si>
  <si>
    <t>i4_93405012200100000000</t>
  </si>
  <si>
    <t>2200100000</t>
  </si>
  <si>
    <t>Приобретение благоустроенных жилых помещений</t>
  </si>
  <si>
    <t>i5_93405012200140010000</t>
  </si>
  <si>
    <t>2200140010</t>
  </si>
  <si>
    <t>Капитальные вложения в объекты государственной (муниципальной) собственности</t>
  </si>
  <si>
    <t>i6_93405012200140010400</t>
  </si>
  <si>
    <t>400</t>
  </si>
  <si>
    <t>Бюджетные инвестиции</t>
  </si>
  <si>
    <t>i6_93405012200140010410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</si>
  <si>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</si>
  <si>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</si>
  <si>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</si>
  <si>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"Капитальный и текущий ремонт муниципального жилищного фонда в Окуловском городском поселении на 2016-2020 годы"</t>
  </si>
  <si>
    <t>i4_93405013000000000000</t>
  </si>
  <si>
    <t>3000000000</t>
  </si>
  <si>
    <t>Приведение муниципального жилищного фонда в соответствие с требованиями нормативно-технических документов</t>
  </si>
  <si>
    <t>i4_93405013000100000000</t>
  </si>
  <si>
    <t>3000100000</t>
  </si>
  <si>
    <t>Реализация мероприятий муниципальной программы "Капитальный и текущий ремонт муниципального жилищного фонда в Окуловском городском поселении на 2016-2020 годы"</t>
  </si>
  <si>
    <t>i5_93405013000119990000</t>
  </si>
  <si>
    <t>3000119990</t>
  </si>
  <si>
    <t>i6_93405013000119990200</t>
  </si>
  <si>
    <t>i6_93405013000119990240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</si>
  <si>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</si>
  <si>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</si>
  <si>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</si>
  <si>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i3_93405020000000000000</t>
  </si>
  <si>
    <t>0502</t>
  </si>
  <si>
    <t>Муниципальная программа «Улучшение жилищных условий граждан и повышение качества жилищно-коммунальных услуг в Окуловском городском поселении на 2018-2020 годы»</t>
  </si>
  <si>
    <t>i4_93405022400000000000</t>
  </si>
  <si>
    <t>2400000000</t>
  </si>
  <si>
    <t>Подпрограмма «Водоснабжение и водоотведение в Окуловском городском поселении на 2018-2020 годы»</t>
  </si>
  <si>
    <t>i4_93405022410000000000</t>
  </si>
  <si>
    <t>2410000000</t>
  </si>
  <si>
    <t>Развитие водоснабжения  городского поселения</t>
  </si>
  <si>
    <t>i4_93405022410100000000</t>
  </si>
  <si>
    <t>2410100000</t>
  </si>
  <si>
    <t>Реализация мероприятий подпрограммы "Водоснабжение и водоотведение в Окуловском городском поселении на 2018-2020 годы"</t>
  </si>
  <si>
    <t>i5_93405022410119990000</t>
  </si>
  <si>
    <t>2410119990</t>
  </si>
  <si>
    <t>i6_93405022410119990200</t>
  </si>
  <si>
    <t>i6_93405022410119990240</t>
  </si>
  <si>
    <t>Развитие водоотведения  городского поселения</t>
  </si>
  <si>
    <t>i4_93405022410200000000</t>
  </si>
  <si>
    <t>2410200000</t>
  </si>
  <si>
    <t>i5_93405022410219990000</t>
  </si>
  <si>
    <t>2410219990</t>
  </si>
  <si>
    <t>i6_93405022410219990200</t>
  </si>
  <si>
    <t>i6_93405022410219990240</t>
  </si>
  <si>
    <t>Подпрограмма «Газоснабжение в Окуловском городском поселении на 2018-2020 годы»</t>
  </si>
  <si>
    <t>i4_93405022420000000000</t>
  </si>
  <si>
    <t>2420000000</t>
  </si>
  <si>
    <t>Развитие газоснабжения городского поселения</t>
  </si>
  <si>
    <t>i4_93405022420100000000</t>
  </si>
  <si>
    <t>2420100000</t>
  </si>
  <si>
    <t>Реализация мероприятий подпрограммы "Газоснабжение и водоотведение в Окуловском городском поселении на 2018-2020 годы"</t>
  </si>
  <si>
    <t>i5_93405022420119990000</t>
  </si>
  <si>
    <t>2420119990</t>
  </si>
  <si>
    <t>i6_93405022420119990200</t>
  </si>
  <si>
    <t>i6_93405022420119990240</t>
  </si>
  <si>
    <t>Подпрограмма «Энергосбережение и повышение энергетической эффективности в  Окуловском городском поселении на 2018-2020 годы»</t>
  </si>
  <si>
    <t>i4_93405022430000000000</t>
  </si>
  <si>
    <t>2430000000</t>
  </si>
  <si>
    <t>Повышение энергетической эффективности в многоквартирных домах на территории городского поселения</t>
  </si>
  <si>
    <t>i4_93405022430100000000</t>
  </si>
  <si>
    <t>2430100000</t>
  </si>
  <si>
    <t>Установка приборов учета тепловой энергии в многоквартирные дома</t>
  </si>
  <si>
    <t>i5_934050224301S2350000</t>
  </si>
  <si>
    <t>24301S2350</t>
  </si>
  <si>
    <t>Предоставление субсидий бюджетным, автономным учреждениям и иным некоммерческим организациям</t>
  </si>
  <si>
    <t>i6_934050224301S2350600</t>
  </si>
  <si>
    <t>600</t>
  </si>
  <si>
    <t>Субсидии некоммерческим организациям (за исключением государственных (муниципальных) учреждений)</t>
  </si>
  <si>
    <t>i6_934050224301S2350630</t>
  </si>
  <si>
    <t>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</si>
  <si>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</si>
  <si>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</si>
  <si>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Повышение эффективного и рационального использования ТЭР на территории городского поселения</t>
  </si>
  <si>
    <t>i4_93405022430200000000</t>
  </si>
  <si>
    <t>2430200000</t>
  </si>
  <si>
    <t>Строительство сетей газопровода и реконструкция (перевод на газоснабжение) объектов МУП «Банно-прачечное предприятие»</t>
  </si>
  <si>
    <t>i5_93405022430240020000</t>
  </si>
  <si>
    <t>2430240020</t>
  </si>
  <si>
    <t>i6_93405022430240020400</t>
  </si>
  <si>
    <t>i6_93405022430240020410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</si>
  <si>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</si>
  <si>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</si>
  <si>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i4_93405029100000000000</t>
  </si>
  <si>
    <t>Возмещение недополученных доходов организациям, предоставляющим населению банные услуги по тарифам, не обеспечивающим возмещение издержек</t>
  </si>
  <si>
    <t>i5_93405029100060010000</t>
  </si>
  <si>
    <t>9100060010</t>
  </si>
  <si>
    <t>i6_93405029100060010800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</si>
  <si>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</si>
  <si>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i6_93405029100060010810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</si>
  <si>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</si>
  <si>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</si>
  <si>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</si>
  <si>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</si>
  <si>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i3_93405030000000000000</t>
  </si>
  <si>
    <t>0503</t>
  </si>
  <si>
    <t>Муниципальная программа   «Формирование современной городской среды на территории Окуловского городского поселения на 2018-2022 годы»</t>
  </si>
  <si>
    <t>i4_93405030300000000000</t>
  </si>
  <si>
    <t>0300000000</t>
  </si>
  <si>
    <t>Формирование современной городской среды на территории Окуловского городского поселения в части благоустройства дворовых территорий многоквартирных домов</t>
  </si>
  <si>
    <t>i4_93405030300100000000</t>
  </si>
  <si>
    <t>0300100000</t>
  </si>
  <si>
    <t>Благоустройство дворовых территорий многоквартирных домов</t>
  </si>
  <si>
    <t>i5_934050303001L5550000</t>
  </si>
  <si>
    <t>03001L5550</t>
  </si>
  <si>
    <t>i6_934050303001L5550800</t>
  </si>
  <si>
    <t>i6_934050303001L5550810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</si>
  <si>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</si>
  <si>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</si>
  <si>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Благоустройство дворовых территорий многоквартирных домов, источником финансового обеспечения которых является субсидия из бюджета субъекта РФ</t>
  </si>
  <si>
    <t>i5_934050303001R5550000</t>
  </si>
  <si>
    <t>03001R5550</t>
  </si>
  <si>
    <t>i6_934050303001R5550800</t>
  </si>
  <si>
    <t>i6_934050303001R5550810</t>
  </si>
  <si>
    <t>Формирование современной городской среды на территории Окуловского городского поселения в части благоустройства общественных территорий</t>
  </si>
  <si>
    <t>i4_93405030300200000000</t>
  </si>
  <si>
    <t>0300200000</t>
  </si>
  <si>
    <t>Благоустройство общественных территорий</t>
  </si>
  <si>
    <t>i5_934050303002L5550000</t>
  </si>
  <si>
    <t>03002L5550</t>
  </si>
  <si>
    <t>i6_934050303002L5550200</t>
  </si>
  <si>
    <t>i6_934050303002L5550240</t>
  </si>
  <si>
    <t>Благоустройство общественных территорий, источником финансового обеспечения которых является субсидия из бюджета субъекта РФ</t>
  </si>
  <si>
    <t>i5_934050303002R5550000</t>
  </si>
  <si>
    <t>03002R5550</t>
  </si>
  <si>
    <t>i6_934050303002R5550200</t>
  </si>
  <si>
    <t>i6_934050303002R5550240</t>
  </si>
  <si>
    <t>Муниципальная программа "Благоустройство территории Окуловского городского поселения на 2015-2020 годы"</t>
  </si>
  <si>
    <t>i4_93405031800000000000</t>
  </si>
  <si>
    <t>1800000000</t>
  </si>
  <si>
    <t>Подпрограмма "Уличное освещение территории Окуловского городского поселения"</t>
  </si>
  <si>
    <t>i4_93405031810000000000</t>
  </si>
  <si>
    <t>1810000000</t>
  </si>
  <si>
    <t>Оплата за электроэнергию (уличное освещение)</t>
  </si>
  <si>
    <t>i4_93405031810100000000</t>
  </si>
  <si>
    <t>1810100000</t>
  </si>
  <si>
    <t>Реализация мероприятий подпрограммы "Уличное освещение территории Окуловского городского поселения"</t>
  </si>
  <si>
    <t>i5_93405031810119990000</t>
  </si>
  <si>
    <t>1810119990</t>
  </si>
  <si>
    <t>i6_93405031810119990200</t>
  </si>
  <si>
    <t>i6_93405031810119990240</t>
  </si>
  <si>
    <t>Техническое обслуживание сетей уличного освещения</t>
  </si>
  <si>
    <t>i4_93405031810200000000</t>
  </si>
  <si>
    <t>1810200000</t>
  </si>
  <si>
    <t>i5_93405031810219990000</t>
  </si>
  <si>
    <t>1810219990</t>
  </si>
  <si>
    <t>i6_93405031810219990200</t>
  </si>
  <si>
    <t>i6_93405031810219990240</t>
  </si>
  <si>
    <t>Строительство сетей уличного освещения и установка дополнительных светильников</t>
  </si>
  <si>
    <t>i4_93405031810300000000</t>
  </si>
  <si>
    <t>1810300000</t>
  </si>
  <si>
    <t>i5_93405031810319990000</t>
  </si>
  <si>
    <t>1810319990</t>
  </si>
  <si>
    <t>i6_93405031810319990200</t>
  </si>
  <si>
    <t>i6_93405031810319990240</t>
  </si>
  <si>
    <t>Энергосбережение и повышение энергетической эффективности использования электрической энергии</t>
  </si>
  <si>
    <t>i4_93405031810400000000</t>
  </si>
  <si>
    <t>1810400000</t>
  </si>
  <si>
    <t>i5_93405031810419990000</t>
  </si>
  <si>
    <t>1810419990</t>
  </si>
  <si>
    <t>i6_93405031810419990200</t>
  </si>
  <si>
    <t>i6_93405031810419990240</t>
  </si>
  <si>
    <t>Подпрограмма "Организация и содержание мест захоронения на территории Окуловского городского поселения"</t>
  </si>
  <si>
    <t>i4_93405031820000000000</t>
  </si>
  <si>
    <t>1820000000</t>
  </si>
  <si>
    <t>Благоустройство и содержание кладбищ</t>
  </si>
  <si>
    <t>i4_93405031820100000000</t>
  </si>
  <si>
    <t>1820100000</t>
  </si>
  <si>
    <t>Реализация мероприятий подпрограммы "Организация и содержание мест захоронения на территории Окуловского городского поселения"</t>
  </si>
  <si>
    <t>i5_93405031820119990000</t>
  </si>
  <si>
    <t>1820119990</t>
  </si>
  <si>
    <t>i6_93405031820119990200</t>
  </si>
  <si>
    <t>i6_93405031820119990240</t>
  </si>
  <si>
    <t>Подпрограмма "Прочие мероприятия по благоустройству на территории Окуловского городского поселения"</t>
  </si>
  <si>
    <t>i4_93405031830000000000</t>
  </si>
  <si>
    <t>1830000000</t>
  </si>
  <si>
    <t>Поддержка местных инициатив граждан</t>
  </si>
  <si>
    <t>i4_93405031830100000000</t>
  </si>
  <si>
    <t>1830100000</t>
  </si>
  <si>
    <t>Софинансирование мероприятий, направленных на реализацию проектов местных инициатив граждан, включенных в муниципальные программы развития территорий</t>
  </si>
  <si>
    <t>i5_934050318301S2090000</t>
  </si>
  <si>
    <t>18301S2090</t>
  </si>
  <si>
    <t>i6_934050318301S2090200</t>
  </si>
  <si>
    <t>i6_934050318301S2090240</t>
  </si>
  <si>
    <t>Проведение прочих мероприятий комплексного благоустройства территории поселения</t>
  </si>
  <si>
    <t>i4_93405031830200000000</t>
  </si>
  <si>
    <t>1830200000</t>
  </si>
  <si>
    <t>Реализация мероприятий подпрограммы "Прочие мероприятия по благоустройству на территории Окуловского городского поселения"</t>
  </si>
  <si>
    <t>i5_93405031830219990000</t>
  </si>
  <si>
    <t>1830219990</t>
  </si>
  <si>
    <t>i6_93405031830219990200</t>
  </si>
  <si>
    <t>i6_93405031830219990240</t>
  </si>
  <si>
    <t>Подпрограмма "Строительство кладбища традиционного захоронения г.Окуловка"</t>
  </si>
  <si>
    <t>i4_93405031840000000000</t>
  </si>
  <si>
    <t>1840000000</t>
  </si>
  <si>
    <t>Строительство кладбища традиционного захоронения г.Окуловка</t>
  </si>
  <si>
    <t>i4_93405031840100000000</t>
  </si>
  <si>
    <t>1840100000</t>
  </si>
  <si>
    <t>Реализация мероприятий подпрограммы "Строительство кладбища традиционного захоронения г.Окуловка"</t>
  </si>
  <si>
    <t>i5_93405031840149990000</t>
  </si>
  <si>
    <t>1840149990</t>
  </si>
  <si>
    <t>i6_93405031840149990400</t>
  </si>
  <si>
    <t>i6_93405031840149990410</t>
  </si>
  <si>
    <t>КУЛЬТУРА, КИНЕМАТОГРАФИЯ</t>
  </si>
  <si>
    <t>i2_93408000000000000000</t>
  </si>
  <si>
    <t>0800</t>
  </si>
  <si>
    <t>Культура</t>
  </si>
  <si>
    <t>i3_93408010000000000000</t>
  </si>
  <si>
    <t>0801</t>
  </si>
  <si>
    <t>i4_93408019100000000000</t>
  </si>
  <si>
    <t>Мероприятия в сфере культуры</t>
  </si>
  <si>
    <t>i5_93408019100090010000</t>
  </si>
  <si>
    <t>9100090010</t>
  </si>
  <si>
    <t>i6_93408019100090010200</t>
  </si>
  <si>
    <t>i6_93408019100090010240</t>
  </si>
  <si>
    <t>ФИЗИЧЕСКАЯ КУЛЬТУРА И СПОРТ</t>
  </si>
  <si>
    <t>i2_93411000000000000000</t>
  </si>
  <si>
    <t>1100</t>
  </si>
  <si>
    <t>Физическая культура</t>
  </si>
  <si>
    <t>i3_93411010000000000000</t>
  </si>
  <si>
    <t>1101</t>
  </si>
  <si>
    <t>i4_93411019100000000000</t>
  </si>
  <si>
    <t>Мероприятия в области физической культуры</t>
  </si>
  <si>
    <t>i5_93411019100090020000</t>
  </si>
  <si>
    <t>9100090020</t>
  </si>
  <si>
    <t>i6_93411019100090020200</t>
  </si>
  <si>
    <t>i6_93411019100090020240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</si>
  <si>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</si>
  <si>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</si>
  <si>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</si>
  <si>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</si>
  <si>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</si>
  <si>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</si>
  <si>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</si>
  <si>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</si>
  <si>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</si>
  <si>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</si>
  <si>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</si>
  <si>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</si>
  <si>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</si>
  <si>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</si>
  <si>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</si>
  <si>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</si>
  <si>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</si>
  <si>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</si>
  <si>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</si>
  <si>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</si>
  <si>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</si>
  <si>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</si>
  <si>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</si>
  <si>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</si>
  <si>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</si>
  <si>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</si>
  <si>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</si>
  <si>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</si>
  <si>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</si>
  <si>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</si>
  <si>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</si>
  <si>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</si>
  <si>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</si>
  <si>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</si>
  <si>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</si>
  <si>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</si>
  <si>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</si>
  <si>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</si>
  <si>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</si>
  <si>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</si>
  <si>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</si>
  <si>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</si>
  <si>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</si>
  <si>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</si>
  <si>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</si>
  <si>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</si>
  <si>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</si>
  <si>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</si>
  <si>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</si>
  <si>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</si>
  <si>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</si>
  <si>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</si>
  <si>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</si>
  <si>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</si>
  <si>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</si>
  <si>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</si>
  <si>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</si>
  <si>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</si>
  <si>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</si>
  <si>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</si>
  <si>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</si>
  <si>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</si>
  <si>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</si>
  <si>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</si>
  <si>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i2_89210000000000000000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</si>
  <si>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</si>
  <si>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</si>
  <si>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i2_89211100000000000000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</si>
  <si>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</si>
  <si>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</si>
  <si>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i2_89211105000000000120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</si>
  <si>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</si>
  <si>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</si>
  <si>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i2_89211105030000000120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</si>
  <si>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</si>
  <si>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11105035130000120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</si>
  <si>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</si>
  <si>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</si>
  <si>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</si>
  <si>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</si>
  <si>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</si>
  <si>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</si>
  <si>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</si>
  <si>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</si>
  <si>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</si>
  <si>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</si>
  <si>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</si>
  <si>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</si>
  <si>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</si>
  <si>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</si>
  <si>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</si>
  <si>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</si>
  <si>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i2_89220229999000000151</t>
  </si>
  <si>
    <t>Прочие субсидии бюджетам городских поселений</t>
  </si>
  <si>
    <t>20229999130000151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</si>
  <si>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</si>
  <si>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</si>
  <si>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i2_89221800000000000000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</si>
  <si>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</si>
  <si>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</si>
  <si>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i2_89221800000000000151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</si>
  <si>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</si>
  <si>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21800000130000151</t>
  </si>
  <si>
    <t>i2_89221800000130000151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</si>
  <si>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</si>
  <si>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21860010130000151</t>
  </si>
  <si>
    <t>i2_93410000000000000000</t>
  </si>
  <si>
    <t>i2_93411100000000000000</t>
  </si>
  <si>
    <t>i2_93411105000000000120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</si>
  <si>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</si>
  <si>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</si>
  <si>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i2_93411105010000000120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</si>
  <si>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</si>
  <si>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</si>
  <si>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МАТЕРИАЛЬНЫХ И НЕМАТЕРИАЛЬНЫХ АКТИВОВ</t>
  </si>
  <si>
    <t>11400000000000000</t>
  </si>
  <si>
    <t>i2_93411400000000000000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</si>
  <si>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</si>
  <si>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</si>
  <si>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i2_93411406000000000430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</si>
  <si>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</si>
  <si>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</si>
  <si>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i2_93411406010000000430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</si>
  <si>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</si>
  <si>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</si>
  <si>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Утвержден</t>
  </si>
  <si>
    <t>постановлением Администрации Окуловского</t>
  </si>
  <si>
    <t xml:space="preserve">муниципального района </t>
  </si>
  <si>
    <t xml:space="preserve"> ОТЧЕТ ОБ ИСПОЛНЕНИИ БЮДЖЕТА ОКУЛОВСКОГО ГОРОДСКОГО ПОСЕЛЕНИЯ ЗА 1 КВАРТАЛ 2018 ГОДА</t>
  </si>
  <si>
    <t xml:space="preserve">от12.04.2018    № 403 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</si>
</sst>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24">
    <xf numFmtId="0" fontId="0" fillId="0" borderId="0" xfId="0"/>
    <xf numFmtId="49" fontId="0" fillId="0" borderId="0" xfId="0" applyNumberFormat="1"/>
    <xf numFmtId="0" fontId="0" fillId="0" borderId="10" xfId="0" applyBorder="1" applyAlignment="1">
      <alignment horizontal="left"/>
    </xf>
    <xf numFmtId="0" fontId="0" fillId="0" borderId="10" xfId="0" applyBorder="1" applyAlignment="1"/>
    <xf numFmtId="49" fontId="0" fillId="0" borderId="10" xfId="0" applyNumberFormat="1" applyBorder="1"/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18" borderId="21" xfId="0" applyNumberFormat="1" applyFont="1" applyFill="1" applyBorder="1" applyAlignment="1">
      <alignment horizontal="right"/>
    </xf>
    <xf numFmtId="4" fontId="2" fillId="18" borderId="22" xfId="0" applyNumberFormat="1" applyFont="1" applyFill="1" applyBorder="1" applyAlignment="1">
      <alignment horizontal="right"/>
    </xf>
    <xf numFmtId="4" fontId="2" fillId="18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/>
    <xf numFmtId="0" fontId="3" fillId="0" borderId="25" xfId="0" applyFont="1" applyFill="1" applyBorder="1" applyAlignment="1">
      <alignment horizontal="left" wrapText="1"/>
    </xf>
    <xf numFmtId="4" fontId="2" fillId="0" borderId="27" xfId="0" applyNumberFormat="1" applyFont="1" applyBorder="1" applyAlignment="1" applyProtection="1">
      <alignment horizontal="right"/>
      <protection locked="0"/>
    </xf>
    <xf numFmtId="49" fontId="0" fillId="18" borderId="0" xfId="0" applyNumberFormat="1" applyFill="1"/>
    <xf numFmtId="0" fontId="0" fillId="18" borderId="0" xfId="0" applyFill="1"/>
    <xf numFmtId="49" fontId="3" fillId="0" borderId="28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9" fontId="2" fillId="18" borderId="0" xfId="0" applyNumberFormat="1" applyFont="1" applyFill="1" applyBorder="1" applyAlignment="1">
      <alignment horizontal="right" wrapText="1"/>
    </xf>
    <xf numFmtId="49" fontId="2" fillId="0" borderId="29" xfId="0" applyNumberFormat="1" applyFont="1" applyBorder="1" applyAlignment="1" applyProtection="1">
      <alignment horizontal="center" wrapText="1"/>
      <protection locked="0"/>
    </xf>
    <xf numFmtId="49" fontId="2" fillId="0" borderId="30" xfId="0" applyNumberFormat="1" applyFont="1" applyBorder="1" applyAlignment="1" applyProtection="1">
      <alignment horizontal="center" wrapText="1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49" fontId="3" fillId="0" borderId="28" xfId="0" applyNumberFormat="1" applyFont="1" applyBorder="1" applyAlignment="1" applyProtection="1">
      <alignment horizontal="center" wrapText="1"/>
      <protection locked="0"/>
    </xf>
    <xf numFmtId="4" fontId="2" fillId="0" borderId="27" xfId="0" applyNumberFormat="1" applyFont="1" applyBorder="1" applyAlignment="1" applyProtection="1">
      <alignment horizontal="right" wrapText="1"/>
      <protection locked="0"/>
    </xf>
    <xf numFmtId="4" fontId="2" fillId="0" borderId="24" xfId="0" applyNumberFormat="1" applyFont="1" applyBorder="1" applyAlignment="1" applyProtection="1">
      <alignment horizontal="right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34" xfId="0" applyFont="1" applyBorder="1" applyAlignment="1" applyProtection="1">
      <alignment horizontal="left" wrapText="1"/>
      <protection locked="0"/>
    </xf>
    <xf numFmtId="49" fontId="2" fillId="0" borderId="35" xfId="0" applyNumberFormat="1" applyFont="1" applyBorder="1" applyAlignment="1" applyProtection="1">
      <alignment wrapText="1"/>
      <protection locked="0"/>
    </xf>
    <xf numFmtId="49" fontId="2" fillId="0" borderId="36" xfId="0" applyNumberFormat="1" applyFont="1" applyBorder="1" applyAlignment="1" applyProtection="1">
      <alignment wrapText="1"/>
      <protection locked="0"/>
    </xf>
    <xf numFmtId="49" fontId="2" fillId="0" borderId="27" xfId="0" applyNumberFormat="1" applyFont="1" applyBorder="1" applyAlignment="1" applyProtection="1">
      <alignment wrapText="1"/>
      <protection locked="0"/>
    </xf>
    <xf numFmtId="4" fontId="2" fillId="0" borderId="19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>
      <alignment horizontal="right"/>
    </xf>
    <xf numFmtId="0" fontId="3" fillId="0" borderId="33" xfId="0" applyFont="1" applyFill="1" applyBorder="1" applyAlignment="1">
      <alignment horizontal="left" wrapText="1"/>
    </xf>
    <xf numFmtId="0" fontId="3" fillId="0" borderId="37" xfId="0" applyFont="1" applyBorder="1" applyAlignment="1" applyProtection="1">
      <alignment horizontal="left" wrapText="1"/>
      <protection locked="0"/>
    </xf>
    <xf numFmtId="0" fontId="3" fillId="0" borderId="38" xfId="0" applyFont="1" applyFill="1" applyBorder="1" applyAlignment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  <protection locked="0"/>
    </xf>
    <xf numFmtId="49" fontId="2" fillId="20" borderId="38" xfId="0" applyNumberFormat="1" applyFont="1" applyFill="1" applyBorder="1" applyAlignment="1">
      <alignment horizontal="center"/>
    </xf>
    <xf numFmtId="4" fontId="2" fillId="0" borderId="40" xfId="0" applyNumberFormat="1" applyFont="1" applyBorder="1" applyAlignment="1" applyProtection="1">
      <alignment horizontal="right"/>
      <protection locked="0"/>
    </xf>
    <xf numFmtId="4" fontId="2" fillId="0" borderId="41" xfId="0" applyNumberFormat="1" applyFont="1" applyBorder="1" applyAlignment="1" applyProtection="1">
      <alignment horizontal="right" wrapText="1"/>
      <protection locked="0"/>
    </xf>
    <xf numFmtId="0" fontId="3" fillId="0" borderId="34" xfId="0" applyFont="1" applyFill="1" applyBorder="1" applyAlignment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  <protection locked="0"/>
    </xf>
    <xf numFmtId="49" fontId="2" fillId="0" borderId="36" xfId="0" applyNumberFormat="1" applyFont="1" applyBorder="1" applyAlignment="1" applyProtection="1">
      <alignment horizontal="center" wrapText="1"/>
      <protection locked="0"/>
    </xf>
    <xf numFmtId="49" fontId="2" fillId="0" borderId="27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/>
    <xf numFmtId="49" fontId="2" fillId="0" borderId="43" xfId="0" applyNumberFormat="1" applyFont="1" applyBorder="1" applyAlignment="1" applyProtection="1">
      <alignment horizontal="center" wrapText="1"/>
      <protection locked="0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49" fontId="2" fillId="20" borderId="53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2" fillId="20" borderId="40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5"/>
  <sheetViews>
    <sheetView tabSelected="1" workbookViewId="0">
      <selection activeCell="A5" sqref="A5:J5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9.7109375" customWidth="1"/>
    <col min="9" max="9" width="17.140625" customWidth="1"/>
    <col min="10" max="10" width="17.85546875" customWidth="1"/>
    <col min="11" max="11" width="24.28515625" hidden="1" customWidth="1"/>
    <col min="12" max="12" width="34.7109375" hidden="1" customWidth="1"/>
  </cols>
  <sheetData>
    <row r="1" spans="1:12" ht="15">
      <c r="H1" s="91" t="s">
        <v>632</v>
      </c>
      <c r="I1" s="92"/>
      <c r="J1" s="92"/>
      <c r="K1" s="14" t="s">
        <v>43</v>
      </c>
      <c r="L1" s="1"/>
    </row>
    <row r="2" spans="1:12" ht="15.75" customHeight="1">
      <c r="H2" s="93" t="s">
        <v>633</v>
      </c>
      <c r="I2" s="94"/>
      <c r="J2" s="94"/>
      <c r="K2" s="14"/>
      <c r="L2" s="1"/>
    </row>
    <row r="3" spans="1:12" ht="15">
      <c r="H3" s="93" t="s">
        <v>634</v>
      </c>
      <c r="I3" s="94"/>
      <c r="J3" s="94"/>
      <c r="K3" s="14" t="s">
        <v>44</v>
      </c>
      <c r="L3" s="1"/>
    </row>
    <row r="4" spans="1:12" ht="15">
      <c r="H4" s="93" t="s">
        <v>636</v>
      </c>
      <c r="I4" s="94"/>
      <c r="J4" s="94"/>
      <c r="K4" s="14"/>
    </row>
    <row r="5" spans="1:12" ht="14.25">
      <c r="A5" s="95" t="s">
        <v>635</v>
      </c>
      <c r="B5" s="95"/>
      <c r="C5" s="95"/>
      <c r="D5" s="95"/>
      <c r="E5" s="95"/>
      <c r="F5" s="95"/>
      <c r="G5" s="95"/>
      <c r="H5" s="95"/>
      <c r="I5" s="95"/>
      <c r="J5" s="95"/>
      <c r="K5" s="14" t="s">
        <v>41</v>
      </c>
    </row>
    <row r="6" spans="1:12" ht="15">
      <c r="A6" s="117" t="s">
        <v>22</v>
      </c>
      <c r="B6" s="117"/>
      <c r="C6" s="117"/>
      <c r="D6" s="117"/>
      <c r="E6" s="117"/>
      <c r="F6" s="117"/>
      <c r="G6" s="117"/>
      <c r="H6" s="117"/>
      <c r="I6" s="117"/>
      <c r="J6" s="117"/>
      <c r="K6" s="60" t="s">
        <v>42</v>
      </c>
    </row>
    <row r="7" spans="1:12">
      <c r="A7" s="2"/>
      <c r="B7" s="2"/>
      <c r="C7" s="3"/>
      <c r="D7" s="3"/>
      <c r="E7" s="3"/>
      <c r="F7" s="3"/>
      <c r="G7" s="3"/>
      <c r="H7" s="4"/>
      <c r="I7" s="96" t="s">
        <v>0</v>
      </c>
      <c r="J7" s="97"/>
      <c r="K7" s="61"/>
    </row>
    <row r="8" spans="1:12" ht="12.75" customHeight="1">
      <c r="A8" s="99" t="s">
        <v>27</v>
      </c>
      <c r="B8" s="99" t="s">
        <v>28</v>
      </c>
      <c r="C8" s="102" t="s">
        <v>29</v>
      </c>
      <c r="D8" s="103"/>
      <c r="E8" s="103"/>
      <c r="F8" s="103"/>
      <c r="G8" s="104"/>
      <c r="H8" s="99" t="s">
        <v>30</v>
      </c>
      <c r="I8" s="99" t="s">
        <v>17</v>
      </c>
      <c r="J8" s="99" t="s">
        <v>31</v>
      </c>
      <c r="K8" s="50"/>
    </row>
    <row r="9" spans="1:12">
      <c r="A9" s="100"/>
      <c r="B9" s="100"/>
      <c r="C9" s="105"/>
      <c r="D9" s="106"/>
      <c r="E9" s="106"/>
      <c r="F9" s="106"/>
      <c r="G9" s="107"/>
      <c r="H9" s="100"/>
      <c r="I9" s="100"/>
      <c r="J9" s="100"/>
      <c r="K9" s="50"/>
    </row>
    <row r="10" spans="1:12">
      <c r="A10" s="101"/>
      <c r="B10" s="101"/>
      <c r="C10" s="108"/>
      <c r="D10" s="109"/>
      <c r="E10" s="109"/>
      <c r="F10" s="109"/>
      <c r="G10" s="110"/>
      <c r="H10" s="101"/>
      <c r="I10" s="101"/>
      <c r="J10" s="101"/>
      <c r="K10" s="50"/>
    </row>
    <row r="11" spans="1:12" ht="13.5" thickBot="1">
      <c r="A11" s="34">
        <v>1</v>
      </c>
      <c r="B11" s="5">
        <v>2</v>
      </c>
      <c r="C11" s="114">
        <v>3</v>
      </c>
      <c r="D11" s="115"/>
      <c r="E11" s="115"/>
      <c r="F11" s="115"/>
      <c r="G11" s="116"/>
      <c r="H11" s="6" t="s">
        <v>1</v>
      </c>
      <c r="I11" s="6" t="s">
        <v>19</v>
      </c>
      <c r="J11" s="6" t="s">
        <v>20</v>
      </c>
      <c r="K11" s="51"/>
    </row>
    <row r="12" spans="1:12">
      <c r="A12" s="38" t="s">
        <v>21</v>
      </c>
      <c r="B12" s="37" t="s">
        <v>4</v>
      </c>
      <c r="C12" s="56" t="s">
        <v>15</v>
      </c>
      <c r="D12" s="87"/>
      <c r="E12" s="88"/>
      <c r="F12" s="88"/>
      <c r="G12" s="89"/>
      <c r="H12" s="39">
        <v>59417359</v>
      </c>
      <c r="I12" s="40">
        <v>7291198.9199999999</v>
      </c>
      <c r="J12" s="40">
        <v>52133310.630000003</v>
      </c>
    </row>
    <row r="13" spans="1:12">
      <c r="A13" s="38" t="s">
        <v>2</v>
      </c>
      <c r="B13" s="37"/>
      <c r="C13" s="56"/>
      <c r="D13" s="87"/>
      <c r="E13" s="88"/>
      <c r="F13" s="88"/>
      <c r="G13" s="89"/>
      <c r="H13" s="39"/>
      <c r="I13" s="40"/>
      <c r="J13" s="40"/>
    </row>
    <row r="14" spans="1:12" ht="12.75" customHeight="1">
      <c r="A14" s="38" t="s">
        <v>507</v>
      </c>
      <c r="B14" s="37" t="s">
        <v>4</v>
      </c>
      <c r="C14" s="56" t="s">
        <v>508</v>
      </c>
      <c r="D14" s="87" t="s">
        <v>45</v>
      </c>
      <c r="E14" s="88"/>
      <c r="F14" s="88"/>
      <c r="G14" s="89"/>
      <c r="H14" s="39">
        <v>4153000</v>
      </c>
      <c r="I14" s="40">
        <v>984248.46</v>
      </c>
      <c r="J14" s="40">
        <v>3168751.54</v>
      </c>
      <c r="K14" s="54" t="str">
        <f t="shared" ref="K14:K45" si="0">C14 &amp; D14 &amp; G14</f>
        <v>10000000000000000000</v>
      </c>
      <c r="L14" s="46" t="s">
        <v>509</v>
      </c>
    </row>
    <row r="15" spans="1:12" ht="12.75" customHeight="1">
      <c r="A15" s="38" t="s">
        <v>510</v>
      </c>
      <c r="B15" s="37" t="s">
        <v>4</v>
      </c>
      <c r="C15" s="56" t="s">
        <v>508</v>
      </c>
      <c r="D15" s="87" t="s">
        <v>511</v>
      </c>
      <c r="E15" s="88"/>
      <c r="F15" s="88"/>
      <c r="G15" s="89"/>
      <c r="H15" s="39">
        <v>4153000</v>
      </c>
      <c r="I15" s="40">
        <v>984248.46</v>
      </c>
      <c r="J15" s="40">
        <v>3168751.54</v>
      </c>
      <c r="K15" s="54" t="str">
        <f t="shared" si="0"/>
        <v>10010000000000000000</v>
      </c>
      <c r="L15" s="46" t="s">
        <v>512</v>
      </c>
    </row>
    <row r="16" spans="1:12" ht="22.5" customHeight="1">
      <c r="A16" s="38" t="s">
        <v>513</v>
      </c>
      <c r="B16" s="37" t="s">
        <v>4</v>
      </c>
      <c r="C16" s="56" t="s">
        <v>508</v>
      </c>
      <c r="D16" s="87" t="s">
        <v>514</v>
      </c>
      <c r="E16" s="88"/>
      <c r="F16" s="88"/>
      <c r="G16" s="89"/>
      <c r="H16" s="39">
        <v>4153000</v>
      </c>
      <c r="I16" s="40">
        <v>984248.46</v>
      </c>
      <c r="J16" s="40">
        <v>3168751.54</v>
      </c>
      <c r="K16" s="54" t="str">
        <f t="shared" si="0"/>
        <v>10010300000000000000</v>
      </c>
      <c r="L16" s="46" t="s">
        <v>515</v>
      </c>
    </row>
    <row r="17" spans="1:12" ht="22.5" customHeight="1">
      <c r="A17" s="38" t="s">
        <v>516</v>
      </c>
      <c r="B17" s="37" t="s">
        <v>4</v>
      </c>
      <c r="C17" s="56" t="s">
        <v>508</v>
      </c>
      <c r="D17" s="87" t="s">
        <v>517</v>
      </c>
      <c r="E17" s="88"/>
      <c r="F17" s="88"/>
      <c r="G17" s="89"/>
      <c r="H17" s="39">
        <v>4153000</v>
      </c>
      <c r="I17" s="40">
        <v>984248.46</v>
      </c>
      <c r="J17" s="40">
        <v>3168751.54</v>
      </c>
      <c r="K17" s="54" t="str">
        <f t="shared" si="0"/>
        <v>10010302000010000110</v>
      </c>
      <c r="L17" s="46" t="s">
        <v>518</v>
      </c>
    </row>
    <row r="18" spans="1:12" s="42" customFormat="1" ht="56.25">
      <c r="A18" s="38" t="s">
        <v>519</v>
      </c>
      <c r="B18" s="37" t="s">
        <v>4</v>
      </c>
      <c r="C18" s="56" t="s">
        <v>508</v>
      </c>
      <c r="D18" s="87" t="s">
        <v>520</v>
      </c>
      <c r="E18" s="88"/>
      <c r="F18" s="88"/>
      <c r="G18" s="89"/>
      <c r="H18" s="39">
        <v>1549100</v>
      </c>
      <c r="I18" s="40">
        <v>405494.36</v>
      </c>
      <c r="J18" s="40">
        <f>IF(IF(H18="",0,H18)=0,0,(IF(H18&gt;0,IF(I18&gt;H18,0,H18-I18),IF(I18&gt;H18,H18-I18,0))))</f>
        <v>1143605.6399999999</v>
      </c>
      <c r="K18" s="55" t="str">
        <f t="shared" si="0"/>
        <v>10010302230010000110</v>
      </c>
      <c r="L18" s="41" t="str">
        <f>C18 &amp; D18 &amp; G18</f>
        <v>10010302230010000110</v>
      </c>
    </row>
    <row r="19" spans="1:12" s="42" customFormat="1" ht="66" customHeight="1">
      <c r="A19" s="38" t="s">
        <v>521</v>
      </c>
      <c r="B19" s="37" t="s">
        <v>4</v>
      </c>
      <c r="C19" s="56" t="s">
        <v>508</v>
      </c>
      <c r="D19" s="87" t="s">
        <v>522</v>
      </c>
      <c r="E19" s="88"/>
      <c r="F19" s="88"/>
      <c r="G19" s="89"/>
      <c r="H19" s="39">
        <v>11900</v>
      </c>
      <c r="I19" s="40">
        <v>2733.48</v>
      </c>
      <c r="J19" s="40">
        <f>IF(IF(H19="",0,H19)=0,0,(IF(H19&gt;0,IF(I19&gt;H19,0,H19-I19),IF(I19&gt;H19,H19-I19,0))))</f>
        <v>9166.52</v>
      </c>
      <c r="K19" s="55" t="str">
        <f t="shared" si="0"/>
        <v>10010302240010000110</v>
      </c>
      <c r="L19" s="41" t="str">
        <f>C19 &amp; D19 &amp; G19</f>
        <v>10010302240010000110</v>
      </c>
    </row>
    <row r="20" spans="1:12" s="42" customFormat="1" ht="56.25">
      <c r="A20" s="38" t="s">
        <v>523</v>
      </c>
      <c r="B20" s="37" t="s">
        <v>4</v>
      </c>
      <c r="C20" s="56" t="s">
        <v>508</v>
      </c>
      <c r="D20" s="87" t="s">
        <v>524</v>
      </c>
      <c r="E20" s="88"/>
      <c r="F20" s="88"/>
      <c r="G20" s="89"/>
      <c r="H20" s="39">
        <v>2831600</v>
      </c>
      <c r="I20" s="40">
        <v>660515</v>
      </c>
      <c r="J20" s="40">
        <f>IF(IF(H20="",0,H20)=0,0,(IF(H20&gt;0,IF(I20&gt;H20,0,H20-I20),IF(I20&gt;H20,H20-I20,0))))</f>
        <v>2171085</v>
      </c>
      <c r="K20" s="55" t="str">
        <f t="shared" si="0"/>
        <v>10010302250010000110</v>
      </c>
      <c r="L20" s="41" t="str">
        <f>C20 &amp; D20 &amp; G20</f>
        <v>10010302250010000110</v>
      </c>
    </row>
    <row r="21" spans="1:12" s="42" customFormat="1" ht="56.25">
      <c r="A21" s="38" t="s">
        <v>525</v>
      </c>
      <c r="B21" s="37" t="s">
        <v>4</v>
      </c>
      <c r="C21" s="56" t="s">
        <v>508</v>
      </c>
      <c r="D21" s="87" t="s">
        <v>526</v>
      </c>
      <c r="E21" s="88"/>
      <c r="F21" s="88"/>
      <c r="G21" s="89"/>
      <c r="H21" s="39">
        <v>-239600</v>
      </c>
      <c r="I21" s="40">
        <v>-84494.38</v>
      </c>
      <c r="J21" s="40">
        <f>IF(IF(H21="",0,H21)=0,0,(IF(H21&gt;0,IF(I21&gt;H21,0,H21-I21),IF(I21&gt;H21,H21-I21,0))))</f>
        <v>-155105.62</v>
      </c>
      <c r="K21" s="55" t="str">
        <f t="shared" si="0"/>
        <v>10010302260010000110</v>
      </c>
      <c r="L21" s="41" t="str">
        <f>C21 &amp; D21 &amp; G21</f>
        <v>10010302260010000110</v>
      </c>
    </row>
    <row r="22" spans="1:12" ht="12.75" customHeight="1">
      <c r="A22" s="38" t="s">
        <v>527</v>
      </c>
      <c r="B22" s="37" t="s">
        <v>4</v>
      </c>
      <c r="C22" s="56" t="s">
        <v>528</v>
      </c>
      <c r="D22" s="87" t="s">
        <v>45</v>
      </c>
      <c r="E22" s="88"/>
      <c r="F22" s="88"/>
      <c r="G22" s="89"/>
      <c r="H22" s="39">
        <v>30841000</v>
      </c>
      <c r="I22" s="40">
        <v>5905295.0099999998</v>
      </c>
      <c r="J22" s="40">
        <v>24942650.079999998</v>
      </c>
      <c r="K22" s="54" t="str">
        <f t="shared" si="0"/>
        <v>18200000000000000000</v>
      </c>
      <c r="L22" s="46" t="s">
        <v>529</v>
      </c>
    </row>
    <row r="23" spans="1:12" ht="12.75" customHeight="1">
      <c r="A23" s="66" t="s">
        <v>510</v>
      </c>
      <c r="B23" s="37" t="s">
        <v>4</v>
      </c>
      <c r="C23" s="56" t="s">
        <v>528</v>
      </c>
      <c r="D23" s="87" t="s">
        <v>511</v>
      </c>
      <c r="E23" s="88"/>
      <c r="F23" s="88"/>
      <c r="G23" s="89"/>
      <c r="H23" s="39">
        <v>30841000</v>
      </c>
      <c r="I23" s="40">
        <v>5905295.0099999998</v>
      </c>
      <c r="J23" s="40">
        <v>24942650.079999998</v>
      </c>
      <c r="K23" s="54" t="str">
        <f t="shared" si="0"/>
        <v>18210000000000000000</v>
      </c>
      <c r="L23" s="46" t="s">
        <v>530</v>
      </c>
    </row>
    <row r="24" spans="1:12" ht="12.75" customHeight="1">
      <c r="A24" s="80" t="s">
        <v>531</v>
      </c>
      <c r="B24" s="68" t="s">
        <v>4</v>
      </c>
      <c r="C24" s="56" t="s">
        <v>528</v>
      </c>
      <c r="D24" s="87" t="s">
        <v>532</v>
      </c>
      <c r="E24" s="88"/>
      <c r="F24" s="88"/>
      <c r="G24" s="89"/>
      <c r="H24" s="69">
        <v>19963000</v>
      </c>
      <c r="I24" s="70">
        <v>4474774.67</v>
      </c>
      <c r="J24" s="70">
        <v>15495170.42</v>
      </c>
      <c r="K24" s="54" t="str">
        <f t="shared" si="0"/>
        <v>18210100000000000000</v>
      </c>
      <c r="L24" s="46" t="s">
        <v>533</v>
      </c>
    </row>
    <row r="25" spans="1:12" ht="12.75" customHeight="1">
      <c r="A25" s="38" t="s">
        <v>534</v>
      </c>
      <c r="B25" s="37" t="s">
        <v>4</v>
      </c>
      <c r="C25" s="56" t="s">
        <v>528</v>
      </c>
      <c r="D25" s="87" t="s">
        <v>535</v>
      </c>
      <c r="E25" s="88"/>
      <c r="F25" s="88"/>
      <c r="G25" s="89"/>
      <c r="H25" s="39">
        <v>19963000</v>
      </c>
      <c r="I25" s="40">
        <v>4474774.67</v>
      </c>
      <c r="J25" s="40">
        <v>15495170.42</v>
      </c>
      <c r="K25" s="54" t="str">
        <f t="shared" si="0"/>
        <v>18210102000010000110</v>
      </c>
      <c r="L25" s="46" t="s">
        <v>536</v>
      </c>
    </row>
    <row r="26" spans="1:12" s="42" customFormat="1" ht="56.25">
      <c r="A26" s="38" t="s">
        <v>537</v>
      </c>
      <c r="B26" s="37" t="s">
        <v>4</v>
      </c>
      <c r="C26" s="56" t="s">
        <v>528</v>
      </c>
      <c r="D26" s="87" t="s">
        <v>538</v>
      </c>
      <c r="E26" s="88"/>
      <c r="F26" s="88"/>
      <c r="G26" s="89"/>
      <c r="H26" s="39">
        <v>19923000</v>
      </c>
      <c r="I26" s="40">
        <v>4460713.58</v>
      </c>
      <c r="J26" s="40">
        <f>IF(IF(H26="",0,H26)=0,0,(IF(H26&gt;0,IF(I26&gt;H26,0,H26-I26),IF(I26&gt;H26,H26-I26,0))))</f>
        <v>15462286.42</v>
      </c>
      <c r="K26" s="55" t="str">
        <f t="shared" si="0"/>
        <v>18210102010010000110</v>
      </c>
      <c r="L26" s="41" t="str">
        <f>C26 &amp; D26 &amp; G26</f>
        <v>18210102010010000110</v>
      </c>
    </row>
    <row r="27" spans="1:12" s="42" customFormat="1" ht="90">
      <c r="A27" s="38" t="s">
        <v>539</v>
      </c>
      <c r="B27" s="37" t="s">
        <v>4</v>
      </c>
      <c r="C27" s="56" t="s">
        <v>528</v>
      </c>
      <c r="D27" s="87" t="s">
        <v>540</v>
      </c>
      <c r="E27" s="88"/>
      <c r="F27" s="88"/>
      <c r="G27" s="89"/>
      <c r="H27" s="39">
        <v>40000</v>
      </c>
      <c r="I27" s="40">
        <v>7116</v>
      </c>
      <c r="J27" s="40">
        <f>IF(IF(H27="",0,H27)=0,0,(IF(H27&gt;0,IF(I27&gt;H27,0,H27-I27),IF(I27&gt;H27,H27-I27,0))))</f>
        <v>32884</v>
      </c>
      <c r="K27" s="55" t="str">
        <f t="shared" si="0"/>
        <v>18210102020010000110</v>
      </c>
      <c r="L27" s="41" t="str">
        <f>C27 &amp; D27 &amp; G27</f>
        <v>18210102020010000110</v>
      </c>
    </row>
    <row r="28" spans="1:12" s="42" customFormat="1" ht="33.75">
      <c r="A28" s="38" t="s">
        <v>541</v>
      </c>
      <c r="B28" s="37" t="s">
        <v>4</v>
      </c>
      <c r="C28" s="56" t="s">
        <v>528</v>
      </c>
      <c r="D28" s="87" t="s">
        <v>542</v>
      </c>
      <c r="E28" s="88"/>
      <c r="F28" s="88"/>
      <c r="G28" s="89"/>
      <c r="H28" s="39">
        <v>0</v>
      </c>
      <c r="I28" s="40">
        <v>6945.09</v>
      </c>
      <c r="J28" s="40">
        <f>IF(IF(H28="",0,H28)=0,0,(IF(H28&gt;0,IF(I28&gt;H28,0,H28-I28),IF(I28&gt;H28,H28-I28,0))))</f>
        <v>0</v>
      </c>
      <c r="K28" s="55" t="str">
        <f t="shared" si="0"/>
        <v>18210102030010000110</v>
      </c>
      <c r="L28" s="41" t="str">
        <f>C28 &amp; D28 &amp; G28</f>
        <v>18210102030010000110</v>
      </c>
    </row>
    <row r="29" spans="1:12" ht="12.75" customHeight="1">
      <c r="A29" s="38" t="s">
        <v>543</v>
      </c>
      <c r="B29" s="37" t="s">
        <v>4</v>
      </c>
      <c r="C29" s="56" t="s">
        <v>528</v>
      </c>
      <c r="D29" s="87" t="s">
        <v>544</v>
      </c>
      <c r="E29" s="88"/>
      <c r="F29" s="88"/>
      <c r="G29" s="89"/>
      <c r="H29" s="39">
        <v>20000</v>
      </c>
      <c r="I29" s="40">
        <v>4995.5</v>
      </c>
      <c r="J29" s="40">
        <v>15004.5</v>
      </c>
      <c r="K29" s="54" t="str">
        <f t="shared" si="0"/>
        <v>18210500000000000000</v>
      </c>
      <c r="L29" s="46" t="s">
        <v>545</v>
      </c>
    </row>
    <row r="30" spans="1:12" ht="12.75" customHeight="1">
      <c r="A30" s="38" t="s">
        <v>546</v>
      </c>
      <c r="B30" s="37" t="s">
        <v>4</v>
      </c>
      <c r="C30" s="56" t="s">
        <v>528</v>
      </c>
      <c r="D30" s="87" t="s">
        <v>547</v>
      </c>
      <c r="E30" s="88"/>
      <c r="F30" s="88"/>
      <c r="G30" s="89"/>
      <c r="H30" s="39">
        <v>20000</v>
      </c>
      <c r="I30" s="40">
        <v>4995.5</v>
      </c>
      <c r="J30" s="40">
        <v>15004.5</v>
      </c>
      <c r="K30" s="54" t="str">
        <f t="shared" si="0"/>
        <v>18210503000010000110</v>
      </c>
      <c r="L30" s="46" t="s">
        <v>548</v>
      </c>
    </row>
    <row r="31" spans="1:12" s="42" customFormat="1" ht="12.75" customHeight="1">
      <c r="A31" s="38" t="s">
        <v>546</v>
      </c>
      <c r="B31" s="37" t="s">
        <v>4</v>
      </c>
      <c r="C31" s="56" t="s">
        <v>528</v>
      </c>
      <c r="D31" s="87" t="s">
        <v>549</v>
      </c>
      <c r="E31" s="88"/>
      <c r="F31" s="88"/>
      <c r="G31" s="89"/>
      <c r="H31" s="39">
        <v>20000</v>
      </c>
      <c r="I31" s="40">
        <v>4995.5</v>
      </c>
      <c r="J31" s="40">
        <f>IF(IF(H31="",0,H31)=0,0,(IF(H31&gt;0,IF(I31&gt;H31,0,H31-I31),IF(I31&gt;H31,H31-I31,0))))</f>
        <v>15004.5</v>
      </c>
      <c r="K31" s="55" t="str">
        <f t="shared" si="0"/>
        <v>18210503010010000110</v>
      </c>
      <c r="L31" s="41" t="str">
        <f>C31 &amp; D31 &amp; G31</f>
        <v>18210503010010000110</v>
      </c>
    </row>
    <row r="32" spans="1:12" ht="12.75" customHeight="1">
      <c r="A32" s="38" t="s">
        <v>550</v>
      </c>
      <c r="B32" s="37" t="s">
        <v>4</v>
      </c>
      <c r="C32" s="56" t="s">
        <v>528</v>
      </c>
      <c r="D32" s="87" t="s">
        <v>551</v>
      </c>
      <c r="E32" s="88"/>
      <c r="F32" s="88"/>
      <c r="G32" s="89"/>
      <c r="H32" s="39">
        <v>10858000</v>
      </c>
      <c r="I32" s="40">
        <v>1425524.84</v>
      </c>
      <c r="J32" s="40">
        <v>9432475.1600000001</v>
      </c>
      <c r="K32" s="54" t="str">
        <f t="shared" si="0"/>
        <v>18210600000000000000</v>
      </c>
      <c r="L32" s="46" t="s">
        <v>552</v>
      </c>
    </row>
    <row r="33" spans="1:12" ht="12.75" customHeight="1">
      <c r="A33" s="38" t="s">
        <v>553</v>
      </c>
      <c r="B33" s="37" t="s">
        <v>4</v>
      </c>
      <c r="C33" s="56" t="s">
        <v>528</v>
      </c>
      <c r="D33" s="87" t="s">
        <v>554</v>
      </c>
      <c r="E33" s="88"/>
      <c r="F33" s="88"/>
      <c r="G33" s="89"/>
      <c r="H33" s="39">
        <v>1768000</v>
      </c>
      <c r="I33" s="40">
        <v>135862.25</v>
      </c>
      <c r="J33" s="40">
        <v>1632137.75</v>
      </c>
      <c r="K33" s="54" t="str">
        <f t="shared" si="0"/>
        <v>18210601000000000110</v>
      </c>
      <c r="L33" s="46" t="s">
        <v>555</v>
      </c>
    </row>
    <row r="34" spans="1:12" s="42" customFormat="1" ht="33.75">
      <c r="A34" s="38" t="s">
        <v>556</v>
      </c>
      <c r="B34" s="37" t="s">
        <v>4</v>
      </c>
      <c r="C34" s="56" t="s">
        <v>528</v>
      </c>
      <c r="D34" s="87" t="s">
        <v>557</v>
      </c>
      <c r="E34" s="88"/>
      <c r="F34" s="88"/>
      <c r="G34" s="89"/>
      <c r="H34" s="39">
        <v>1768000</v>
      </c>
      <c r="I34" s="40">
        <v>135862.25</v>
      </c>
      <c r="J34" s="40">
        <f>IF(IF(H34="",0,H34)=0,0,(IF(H34&gt;0,IF(I34&gt;H34,0,H34-I34),IF(I34&gt;H34,H34-I34,0))))</f>
        <v>1632137.75</v>
      </c>
      <c r="K34" s="55" t="str">
        <f t="shared" si="0"/>
        <v>18210601030130000110</v>
      </c>
      <c r="L34" s="41" t="str">
        <f>C34 &amp; D34 &amp; G34</f>
        <v>18210601030130000110</v>
      </c>
    </row>
    <row r="35" spans="1:12" ht="12.75" customHeight="1">
      <c r="A35" s="38" t="s">
        <v>558</v>
      </c>
      <c r="B35" s="37" t="s">
        <v>4</v>
      </c>
      <c r="C35" s="56" t="s">
        <v>528</v>
      </c>
      <c r="D35" s="87" t="s">
        <v>559</v>
      </c>
      <c r="E35" s="88"/>
      <c r="F35" s="88"/>
      <c r="G35" s="89"/>
      <c r="H35" s="39">
        <v>9090000</v>
      </c>
      <c r="I35" s="40">
        <v>1289662.5900000001</v>
      </c>
      <c r="J35" s="40">
        <v>7800337.4100000001</v>
      </c>
      <c r="K35" s="54" t="str">
        <f t="shared" si="0"/>
        <v>18210606000000000110</v>
      </c>
      <c r="L35" s="46" t="s">
        <v>560</v>
      </c>
    </row>
    <row r="36" spans="1:12" ht="12.75" customHeight="1">
      <c r="A36" s="38" t="s">
        <v>561</v>
      </c>
      <c r="B36" s="37" t="s">
        <v>4</v>
      </c>
      <c r="C36" s="56" t="s">
        <v>528</v>
      </c>
      <c r="D36" s="87" t="s">
        <v>562</v>
      </c>
      <c r="E36" s="88"/>
      <c r="F36" s="88"/>
      <c r="G36" s="89"/>
      <c r="H36" s="39">
        <v>3560000</v>
      </c>
      <c r="I36" s="40">
        <v>979717.22</v>
      </c>
      <c r="J36" s="40">
        <v>2580282.7799999998</v>
      </c>
      <c r="K36" s="54" t="str">
        <f t="shared" si="0"/>
        <v>18210606030000000110</v>
      </c>
      <c r="L36" s="46" t="s">
        <v>563</v>
      </c>
    </row>
    <row r="37" spans="1:12" s="42" customFormat="1" ht="26.25" customHeight="1">
      <c r="A37" s="38" t="s">
        <v>564</v>
      </c>
      <c r="B37" s="37" t="s">
        <v>4</v>
      </c>
      <c r="C37" s="56" t="s">
        <v>528</v>
      </c>
      <c r="D37" s="87" t="s">
        <v>565</v>
      </c>
      <c r="E37" s="88"/>
      <c r="F37" s="88"/>
      <c r="G37" s="89"/>
      <c r="H37" s="39">
        <v>3560000</v>
      </c>
      <c r="I37" s="40">
        <v>979717.22</v>
      </c>
      <c r="J37" s="40">
        <f>IF(IF(H37="",0,H37)=0,0,(IF(H37&gt;0,IF(I37&gt;H37,0,H37-I37),IF(I37&gt;H37,H37-I37,0))))</f>
        <v>2580282.7799999998</v>
      </c>
      <c r="K37" s="55" t="str">
        <f t="shared" si="0"/>
        <v>18210606033130000110</v>
      </c>
      <c r="L37" s="41" t="str">
        <f>C37 &amp; D37 &amp; G37</f>
        <v>18210606033130000110</v>
      </c>
    </row>
    <row r="38" spans="1:12" ht="12.75" customHeight="1">
      <c r="A38" s="38" t="s">
        <v>566</v>
      </c>
      <c r="B38" s="37" t="s">
        <v>4</v>
      </c>
      <c r="C38" s="56" t="s">
        <v>528</v>
      </c>
      <c r="D38" s="87" t="s">
        <v>567</v>
      </c>
      <c r="E38" s="88"/>
      <c r="F38" s="88"/>
      <c r="G38" s="89"/>
      <c r="H38" s="39">
        <v>5530000</v>
      </c>
      <c r="I38" s="40">
        <v>309945.37</v>
      </c>
      <c r="J38" s="40">
        <v>5220054.63</v>
      </c>
      <c r="K38" s="54" t="str">
        <f t="shared" si="0"/>
        <v>18210606040000000110</v>
      </c>
      <c r="L38" s="46" t="s">
        <v>568</v>
      </c>
    </row>
    <row r="39" spans="1:12" s="42" customFormat="1" ht="21.75" customHeight="1">
      <c r="A39" s="38" t="s">
        <v>569</v>
      </c>
      <c r="B39" s="37" t="s">
        <v>4</v>
      </c>
      <c r="C39" s="56" t="s">
        <v>528</v>
      </c>
      <c r="D39" s="87" t="s">
        <v>570</v>
      </c>
      <c r="E39" s="88"/>
      <c r="F39" s="88"/>
      <c r="G39" s="89"/>
      <c r="H39" s="39">
        <v>5530000</v>
      </c>
      <c r="I39" s="40">
        <v>309945.37</v>
      </c>
      <c r="J39" s="40">
        <f>IF(IF(H39="",0,H39)=0,0,(IF(H39&gt;0,IF(I39&gt;H39,0,H39-I39),IF(I39&gt;H39,H39-I39,0))))</f>
        <v>5220054.63</v>
      </c>
      <c r="K39" s="55" t="str">
        <f t="shared" si="0"/>
        <v>18210606043130000110</v>
      </c>
      <c r="L39" s="41" t="str">
        <f>C39 &amp; D39 &amp; G39</f>
        <v>18210606043130000110</v>
      </c>
    </row>
    <row r="40" spans="1:12" ht="12.75" customHeight="1">
      <c r="A40" s="38">
        <v>892</v>
      </c>
      <c r="B40" s="37" t="s">
        <v>4</v>
      </c>
      <c r="C40" s="56" t="s">
        <v>40</v>
      </c>
      <c r="D40" s="87" t="s">
        <v>45</v>
      </c>
      <c r="E40" s="88"/>
      <c r="F40" s="88"/>
      <c r="G40" s="89"/>
      <c r="H40" s="39">
        <v>22064359</v>
      </c>
      <c r="I40" s="40">
        <v>205.46</v>
      </c>
      <c r="J40" s="40">
        <v>22064359</v>
      </c>
      <c r="K40" s="54" t="str">
        <f t="shared" si="0"/>
        <v>89200000000000000000</v>
      </c>
      <c r="L40" s="46" t="s">
        <v>46</v>
      </c>
    </row>
    <row r="41" spans="1:12" ht="12.75" customHeight="1">
      <c r="A41" s="38" t="s">
        <v>510</v>
      </c>
      <c r="B41" s="37" t="s">
        <v>4</v>
      </c>
      <c r="C41" s="56" t="s">
        <v>40</v>
      </c>
      <c r="D41" s="87" t="s">
        <v>511</v>
      </c>
      <c r="E41" s="88"/>
      <c r="F41" s="88"/>
      <c r="G41" s="89"/>
      <c r="H41" s="39">
        <v>218000</v>
      </c>
      <c r="I41" s="40"/>
      <c r="J41" s="40">
        <v>218000</v>
      </c>
      <c r="K41" s="54" t="str">
        <f t="shared" si="0"/>
        <v>89210000000000000000</v>
      </c>
      <c r="L41" s="46" t="s">
        <v>571</v>
      </c>
    </row>
    <row r="42" spans="1:12" ht="33.75">
      <c r="A42" s="66" t="s">
        <v>572</v>
      </c>
      <c r="B42" s="37" t="s">
        <v>4</v>
      </c>
      <c r="C42" s="56" t="s">
        <v>40</v>
      </c>
      <c r="D42" s="87" t="s">
        <v>573</v>
      </c>
      <c r="E42" s="88"/>
      <c r="F42" s="88"/>
      <c r="G42" s="89"/>
      <c r="H42" s="39">
        <v>218000</v>
      </c>
      <c r="I42" s="40"/>
      <c r="J42" s="40">
        <v>218000</v>
      </c>
      <c r="K42" s="54" t="str">
        <f t="shared" si="0"/>
        <v>89211100000000000000</v>
      </c>
      <c r="L42" s="46" t="s">
        <v>574</v>
      </c>
    </row>
    <row r="43" spans="1:12" ht="67.5">
      <c r="A43" s="80" t="s">
        <v>575</v>
      </c>
      <c r="B43" s="68" t="s">
        <v>4</v>
      </c>
      <c r="C43" s="56" t="s">
        <v>40</v>
      </c>
      <c r="D43" s="87" t="s">
        <v>576</v>
      </c>
      <c r="E43" s="88"/>
      <c r="F43" s="88"/>
      <c r="G43" s="89"/>
      <c r="H43" s="69">
        <v>218000</v>
      </c>
      <c r="I43" s="70"/>
      <c r="J43" s="70">
        <v>218000</v>
      </c>
      <c r="K43" s="54" t="str">
        <f t="shared" si="0"/>
        <v>89211105000000000120</v>
      </c>
      <c r="L43" s="46" t="s">
        <v>577</v>
      </c>
    </row>
    <row r="44" spans="1:12" ht="67.5">
      <c r="A44" s="38" t="s">
        <v>578</v>
      </c>
      <c r="B44" s="37" t="s">
        <v>4</v>
      </c>
      <c r="C44" s="56" t="s">
        <v>40</v>
      </c>
      <c r="D44" s="87" t="s">
        <v>579</v>
      </c>
      <c r="E44" s="88"/>
      <c r="F44" s="88"/>
      <c r="G44" s="89"/>
      <c r="H44" s="39">
        <v>218000</v>
      </c>
      <c r="I44" s="40"/>
      <c r="J44" s="40">
        <v>218000</v>
      </c>
      <c r="K44" s="54" t="str">
        <f t="shared" si="0"/>
        <v>89211105030000000120</v>
      </c>
      <c r="L44" s="46" t="s">
        <v>580</v>
      </c>
    </row>
    <row r="45" spans="1:12" s="42" customFormat="1" ht="56.25">
      <c r="A45" s="38" t="s">
        <v>581</v>
      </c>
      <c r="B45" s="37" t="s">
        <v>4</v>
      </c>
      <c r="C45" s="56" t="s">
        <v>40</v>
      </c>
      <c r="D45" s="87" t="s">
        <v>582</v>
      </c>
      <c r="E45" s="88"/>
      <c r="F45" s="88"/>
      <c r="G45" s="89"/>
      <c r="H45" s="39">
        <v>218000</v>
      </c>
      <c r="I45" s="40"/>
      <c r="J45" s="40">
        <f>IF(IF(H45="",0,H45)=0,0,(IF(H45&gt;0,IF(I45&gt;H45,0,H45-I45),IF(I45&gt;H45,H45-I45,0))))</f>
        <v>218000</v>
      </c>
      <c r="K45" s="55" t="str">
        <f t="shared" si="0"/>
        <v>89211105035130000120</v>
      </c>
      <c r="L45" s="41" t="str">
        <f>C45 &amp; D45 &amp; G45</f>
        <v>89211105035130000120</v>
      </c>
    </row>
    <row r="46" spans="1:12" ht="12.75" customHeight="1">
      <c r="A46" s="38" t="s">
        <v>583</v>
      </c>
      <c r="B46" s="37" t="s">
        <v>4</v>
      </c>
      <c r="C46" s="56" t="s">
        <v>40</v>
      </c>
      <c r="D46" s="87" t="s">
        <v>584</v>
      </c>
      <c r="E46" s="88"/>
      <c r="F46" s="88"/>
      <c r="G46" s="89"/>
      <c r="H46" s="39">
        <v>21846359</v>
      </c>
      <c r="I46" s="40">
        <v>205.46</v>
      </c>
      <c r="J46" s="40">
        <v>21846359</v>
      </c>
      <c r="K46" s="54" t="str">
        <f t="shared" ref="K46:K66" si="1">C46 &amp; D46 &amp; G46</f>
        <v>89220000000000000000</v>
      </c>
      <c r="L46" s="46" t="s">
        <v>585</v>
      </c>
    </row>
    <row r="47" spans="1:12" ht="33.75">
      <c r="A47" s="38" t="s">
        <v>586</v>
      </c>
      <c r="B47" s="37" t="s">
        <v>4</v>
      </c>
      <c r="C47" s="56" t="s">
        <v>40</v>
      </c>
      <c r="D47" s="87" t="s">
        <v>587</v>
      </c>
      <c r="E47" s="88"/>
      <c r="F47" s="88"/>
      <c r="G47" s="89"/>
      <c r="H47" s="39">
        <v>21846359</v>
      </c>
      <c r="I47" s="40">
        <v>0</v>
      </c>
      <c r="J47" s="40">
        <v>21846359</v>
      </c>
      <c r="K47" s="54" t="str">
        <f t="shared" si="1"/>
        <v>89220200000000000000</v>
      </c>
      <c r="L47" s="46" t="s">
        <v>588</v>
      </c>
    </row>
    <row r="48" spans="1:12" ht="22.5" customHeight="1">
      <c r="A48" s="38" t="s">
        <v>589</v>
      </c>
      <c r="B48" s="37" t="s">
        <v>4</v>
      </c>
      <c r="C48" s="56" t="s">
        <v>40</v>
      </c>
      <c r="D48" s="87" t="s">
        <v>590</v>
      </c>
      <c r="E48" s="88"/>
      <c r="F48" s="88"/>
      <c r="G48" s="89"/>
      <c r="H48" s="39">
        <v>21846359</v>
      </c>
      <c r="I48" s="40">
        <v>0</v>
      </c>
      <c r="J48" s="40">
        <v>21846359</v>
      </c>
      <c r="K48" s="54" t="str">
        <f t="shared" si="1"/>
        <v>89220220000000000151</v>
      </c>
      <c r="L48" s="46" t="s">
        <v>591</v>
      </c>
    </row>
    <row r="49" spans="1:12" ht="45">
      <c r="A49" s="38" t="s">
        <v>592</v>
      </c>
      <c r="B49" s="37" t="s">
        <v>4</v>
      </c>
      <c r="C49" s="56" t="s">
        <v>40</v>
      </c>
      <c r="D49" s="87" t="s">
        <v>593</v>
      </c>
      <c r="E49" s="88"/>
      <c r="F49" s="88"/>
      <c r="G49" s="89"/>
      <c r="H49" s="39">
        <v>2499259</v>
      </c>
      <c r="I49" s="40">
        <v>0</v>
      </c>
      <c r="J49" s="40">
        <v>2499259</v>
      </c>
      <c r="K49" s="54" t="str">
        <f t="shared" si="1"/>
        <v>89220225555000000151</v>
      </c>
      <c r="L49" s="46" t="s">
        <v>594</v>
      </c>
    </row>
    <row r="50" spans="1:12" s="42" customFormat="1" ht="45">
      <c r="A50" s="38" t="s">
        <v>595</v>
      </c>
      <c r="B50" s="37" t="s">
        <v>4</v>
      </c>
      <c r="C50" s="56" t="s">
        <v>40</v>
      </c>
      <c r="D50" s="87" t="s">
        <v>596</v>
      </c>
      <c r="E50" s="88"/>
      <c r="F50" s="88"/>
      <c r="G50" s="89"/>
      <c r="H50" s="39">
        <v>2499259</v>
      </c>
      <c r="I50" s="40">
        <v>0</v>
      </c>
      <c r="J50" s="40">
        <f>IF(IF(H50="",0,H50)=0,0,(IF(H50&gt;0,IF(I50&gt;H50,0,H50-I50),IF(I50&gt;H50,H50-I50,0))))</f>
        <v>2499259</v>
      </c>
      <c r="K50" s="55" t="str">
        <f t="shared" si="1"/>
        <v>89220225555130000151</v>
      </c>
      <c r="L50" s="41" t="str">
        <f>C50 &amp; D50 &amp; G50</f>
        <v>89220225555130000151</v>
      </c>
    </row>
    <row r="51" spans="1:12" ht="12.75" customHeight="1">
      <c r="A51" s="38" t="s">
        <v>597</v>
      </c>
      <c r="B51" s="37" t="s">
        <v>4</v>
      </c>
      <c r="C51" s="56" t="s">
        <v>40</v>
      </c>
      <c r="D51" s="87" t="s">
        <v>598</v>
      </c>
      <c r="E51" s="88"/>
      <c r="F51" s="88"/>
      <c r="G51" s="89"/>
      <c r="H51" s="39">
        <v>19347100</v>
      </c>
      <c r="I51" s="40"/>
      <c r="J51" s="40">
        <v>19347100</v>
      </c>
      <c r="K51" s="54" t="str">
        <f t="shared" si="1"/>
        <v>89220229999000000151</v>
      </c>
      <c r="L51" s="46" t="s">
        <v>599</v>
      </c>
    </row>
    <row r="52" spans="1:12" s="42" customFormat="1" ht="12.75" customHeight="1">
      <c r="A52" s="38" t="s">
        <v>600</v>
      </c>
      <c r="B52" s="37" t="s">
        <v>4</v>
      </c>
      <c r="C52" s="56" t="s">
        <v>40</v>
      </c>
      <c r="D52" s="87" t="s">
        <v>601</v>
      </c>
      <c r="E52" s="88"/>
      <c r="F52" s="88"/>
      <c r="G52" s="89"/>
      <c r="H52" s="39">
        <v>19347100</v>
      </c>
      <c r="I52" s="40"/>
      <c r="J52" s="40">
        <f>IF(IF(H52="",0,H52)=0,0,(IF(H52&gt;0,IF(I52&gt;H52,0,H52-I52),IF(I52&gt;H52,H52-I52,0))))</f>
        <v>19347100</v>
      </c>
      <c r="K52" s="55" t="str">
        <f t="shared" si="1"/>
        <v>89220229999130000151</v>
      </c>
      <c r="L52" s="41" t="str">
        <f>C52 &amp; D52 &amp; G52</f>
        <v>89220229999130000151</v>
      </c>
    </row>
    <row r="53" spans="1:12" ht="67.5">
      <c r="A53" s="38" t="s">
        <v>602</v>
      </c>
      <c r="B53" s="37" t="s">
        <v>4</v>
      </c>
      <c r="C53" s="56" t="s">
        <v>40</v>
      </c>
      <c r="D53" s="87" t="s">
        <v>603</v>
      </c>
      <c r="E53" s="88"/>
      <c r="F53" s="88"/>
      <c r="G53" s="89"/>
      <c r="H53" s="39">
        <v>0</v>
      </c>
      <c r="I53" s="40">
        <v>205.46</v>
      </c>
      <c r="J53" s="40">
        <v>0</v>
      </c>
      <c r="K53" s="54" t="str">
        <f t="shared" si="1"/>
        <v>89221800000000000000</v>
      </c>
      <c r="L53" s="46" t="s">
        <v>604</v>
      </c>
    </row>
    <row r="54" spans="1:12" ht="56.25">
      <c r="A54" s="66" t="s">
        <v>605</v>
      </c>
      <c r="B54" s="37" t="s">
        <v>4</v>
      </c>
      <c r="C54" s="56" t="s">
        <v>40</v>
      </c>
      <c r="D54" s="87" t="s">
        <v>606</v>
      </c>
      <c r="E54" s="88"/>
      <c r="F54" s="88"/>
      <c r="G54" s="89"/>
      <c r="H54" s="39">
        <v>0</v>
      </c>
      <c r="I54" s="40">
        <v>205.46</v>
      </c>
      <c r="J54" s="40">
        <v>0</v>
      </c>
      <c r="K54" s="54" t="str">
        <f t="shared" si="1"/>
        <v>89221800000000000151</v>
      </c>
      <c r="L54" s="46" t="s">
        <v>607</v>
      </c>
    </row>
    <row r="55" spans="1:12" ht="45">
      <c r="A55" s="80" t="s">
        <v>608</v>
      </c>
      <c r="B55" s="68" t="s">
        <v>4</v>
      </c>
      <c r="C55" s="56" t="s">
        <v>40</v>
      </c>
      <c r="D55" s="87" t="s">
        <v>609</v>
      </c>
      <c r="E55" s="88"/>
      <c r="F55" s="88"/>
      <c r="G55" s="89"/>
      <c r="H55" s="69">
        <v>0</v>
      </c>
      <c r="I55" s="70">
        <v>205.46</v>
      </c>
      <c r="J55" s="70">
        <v>0</v>
      </c>
      <c r="K55" s="54" t="str">
        <f t="shared" si="1"/>
        <v>89221800000130000151</v>
      </c>
      <c r="L55" s="46" t="s">
        <v>610</v>
      </c>
    </row>
    <row r="56" spans="1:12" s="42" customFormat="1" ht="45">
      <c r="A56" s="38" t="s">
        <v>611</v>
      </c>
      <c r="B56" s="37" t="s">
        <v>4</v>
      </c>
      <c r="C56" s="56" t="s">
        <v>40</v>
      </c>
      <c r="D56" s="87" t="s">
        <v>612</v>
      </c>
      <c r="E56" s="88"/>
      <c r="F56" s="88"/>
      <c r="G56" s="89"/>
      <c r="H56" s="39">
        <v>0</v>
      </c>
      <c r="I56" s="40">
        <v>205.46</v>
      </c>
      <c r="J56" s="40">
        <f>IF(IF(H56="",0,H56)=0,0,(IF(H56&gt;0,IF(I56&gt;H56,0,H56-I56),IF(I56&gt;H56,H56-I56,0))))</f>
        <v>0</v>
      </c>
      <c r="K56" s="55" t="str">
        <f t="shared" si="1"/>
        <v>89221860010130000151</v>
      </c>
      <c r="L56" s="41" t="str">
        <f>C56 &amp; D56 &amp; G56</f>
        <v>89221860010130000151</v>
      </c>
    </row>
    <row r="57" spans="1:12" ht="18" customHeight="1">
      <c r="A57" s="38">
        <v>934</v>
      </c>
      <c r="B57" s="37" t="s">
        <v>4</v>
      </c>
      <c r="C57" s="56" t="s">
        <v>69</v>
      </c>
      <c r="D57" s="87" t="s">
        <v>45</v>
      </c>
      <c r="E57" s="88"/>
      <c r="F57" s="88"/>
      <c r="G57" s="89"/>
      <c r="H57" s="39">
        <v>2359000</v>
      </c>
      <c r="I57" s="40">
        <v>401449.99</v>
      </c>
      <c r="J57" s="40">
        <v>1957550.01</v>
      </c>
      <c r="K57" s="54" t="str">
        <f t="shared" si="1"/>
        <v>93400000000000000000</v>
      </c>
      <c r="L57" s="46" t="s">
        <v>70</v>
      </c>
    </row>
    <row r="58" spans="1:12" ht="12.75" customHeight="1">
      <c r="A58" s="38" t="s">
        <v>510</v>
      </c>
      <c r="B58" s="37" t="s">
        <v>4</v>
      </c>
      <c r="C58" s="56" t="s">
        <v>69</v>
      </c>
      <c r="D58" s="87" t="s">
        <v>511</v>
      </c>
      <c r="E58" s="88"/>
      <c r="F58" s="88"/>
      <c r="G58" s="89"/>
      <c r="H58" s="39">
        <v>2359000</v>
      </c>
      <c r="I58" s="40">
        <v>401449.99</v>
      </c>
      <c r="J58" s="40">
        <v>1957550.01</v>
      </c>
      <c r="K58" s="54" t="str">
        <f t="shared" si="1"/>
        <v>93410000000000000000</v>
      </c>
      <c r="L58" s="46" t="s">
        <v>613</v>
      </c>
    </row>
    <row r="59" spans="1:12" ht="33.75">
      <c r="A59" s="38" t="s">
        <v>572</v>
      </c>
      <c r="B59" s="37" t="s">
        <v>4</v>
      </c>
      <c r="C59" s="56" t="s">
        <v>69</v>
      </c>
      <c r="D59" s="87" t="s">
        <v>573</v>
      </c>
      <c r="E59" s="88"/>
      <c r="F59" s="88"/>
      <c r="G59" s="89"/>
      <c r="H59" s="39">
        <v>1891000</v>
      </c>
      <c r="I59" s="40">
        <v>48176.31</v>
      </c>
      <c r="J59" s="40">
        <v>1842823.69</v>
      </c>
      <c r="K59" s="54" t="str">
        <f t="shared" si="1"/>
        <v>93411100000000000000</v>
      </c>
      <c r="L59" s="46" t="s">
        <v>614</v>
      </c>
    </row>
    <row r="60" spans="1:12" ht="77.25" customHeight="1">
      <c r="A60" s="38" t="s">
        <v>575</v>
      </c>
      <c r="B60" s="37" t="s">
        <v>4</v>
      </c>
      <c r="C60" s="56" t="s">
        <v>69</v>
      </c>
      <c r="D60" s="87" t="s">
        <v>576</v>
      </c>
      <c r="E60" s="88"/>
      <c r="F60" s="88"/>
      <c r="G60" s="89"/>
      <c r="H60" s="39">
        <v>1891000</v>
      </c>
      <c r="I60" s="40">
        <v>48176.31</v>
      </c>
      <c r="J60" s="40">
        <v>1842823.69</v>
      </c>
      <c r="K60" s="54" t="str">
        <f t="shared" si="1"/>
        <v>93411105000000000120</v>
      </c>
      <c r="L60" s="46" t="s">
        <v>615</v>
      </c>
    </row>
    <row r="61" spans="1:12" ht="56.25">
      <c r="A61" s="38" t="s">
        <v>616</v>
      </c>
      <c r="B61" s="37" t="s">
        <v>4</v>
      </c>
      <c r="C61" s="56" t="s">
        <v>69</v>
      </c>
      <c r="D61" s="87" t="s">
        <v>617</v>
      </c>
      <c r="E61" s="88"/>
      <c r="F61" s="88"/>
      <c r="G61" s="89"/>
      <c r="H61" s="39">
        <v>1891000</v>
      </c>
      <c r="I61" s="40">
        <v>48176.31</v>
      </c>
      <c r="J61" s="40">
        <v>1842823.69</v>
      </c>
      <c r="K61" s="54" t="str">
        <f t="shared" si="1"/>
        <v>93411105010000000120</v>
      </c>
      <c r="L61" s="46" t="s">
        <v>618</v>
      </c>
    </row>
    <row r="62" spans="1:12" s="42" customFormat="1" ht="67.5">
      <c r="A62" s="38" t="s">
        <v>619</v>
      </c>
      <c r="B62" s="37" t="s">
        <v>4</v>
      </c>
      <c r="C62" s="56" t="s">
        <v>69</v>
      </c>
      <c r="D62" s="87" t="s">
        <v>620</v>
      </c>
      <c r="E62" s="88"/>
      <c r="F62" s="88"/>
      <c r="G62" s="89"/>
      <c r="H62" s="39">
        <v>1891000</v>
      </c>
      <c r="I62" s="40">
        <v>48176.31</v>
      </c>
      <c r="J62" s="40">
        <f>IF(IF(H62="",0,H62)=0,0,(IF(H62&gt;0,IF(I62&gt;H62,0,H62-I62),IF(I62&gt;H62,H62-I62,0))))</f>
        <v>1842823.69</v>
      </c>
      <c r="K62" s="55" t="str">
        <f t="shared" si="1"/>
        <v>93411105013130000120</v>
      </c>
      <c r="L62" s="41" t="str">
        <f>C62 &amp; D62 &amp; G62</f>
        <v>93411105013130000120</v>
      </c>
    </row>
    <row r="63" spans="1:12" ht="22.5" customHeight="1">
      <c r="A63" s="38" t="s">
        <v>621</v>
      </c>
      <c r="B63" s="37" t="s">
        <v>4</v>
      </c>
      <c r="C63" s="56" t="s">
        <v>69</v>
      </c>
      <c r="D63" s="87" t="s">
        <v>622</v>
      </c>
      <c r="E63" s="88"/>
      <c r="F63" s="88"/>
      <c r="G63" s="89"/>
      <c r="H63" s="39">
        <v>468000</v>
      </c>
      <c r="I63" s="40">
        <v>353273.68</v>
      </c>
      <c r="J63" s="40">
        <v>114726.32</v>
      </c>
      <c r="K63" s="54" t="str">
        <f t="shared" si="1"/>
        <v>93411400000000000000</v>
      </c>
      <c r="L63" s="46" t="s">
        <v>623</v>
      </c>
    </row>
    <row r="64" spans="1:12" ht="22.5" customHeight="1">
      <c r="A64" s="38" t="s">
        <v>624</v>
      </c>
      <c r="B64" s="37" t="s">
        <v>4</v>
      </c>
      <c r="C64" s="56" t="s">
        <v>69</v>
      </c>
      <c r="D64" s="87" t="s">
        <v>625</v>
      </c>
      <c r="E64" s="88"/>
      <c r="F64" s="88"/>
      <c r="G64" s="89"/>
      <c r="H64" s="39">
        <v>468000</v>
      </c>
      <c r="I64" s="40">
        <v>353273.68</v>
      </c>
      <c r="J64" s="40">
        <v>114726.32</v>
      </c>
      <c r="K64" s="54" t="str">
        <f t="shared" si="1"/>
        <v>93411406000000000430</v>
      </c>
      <c r="L64" s="46" t="s">
        <v>626</v>
      </c>
    </row>
    <row r="65" spans="1:12" ht="25.5" customHeight="1">
      <c r="A65" s="38" t="s">
        <v>627</v>
      </c>
      <c r="B65" s="37" t="s">
        <v>4</v>
      </c>
      <c r="C65" s="56" t="s">
        <v>69</v>
      </c>
      <c r="D65" s="87" t="s">
        <v>628</v>
      </c>
      <c r="E65" s="88"/>
      <c r="F65" s="88"/>
      <c r="G65" s="89"/>
      <c r="H65" s="39">
        <v>468000</v>
      </c>
      <c r="I65" s="40">
        <v>353273.68</v>
      </c>
      <c r="J65" s="40">
        <v>114726.32</v>
      </c>
      <c r="K65" s="54" t="str">
        <f t="shared" si="1"/>
        <v>93411406010000000430</v>
      </c>
      <c r="L65" s="46" t="s">
        <v>629</v>
      </c>
    </row>
    <row r="66" spans="1:12" s="42" customFormat="1" ht="39.75" customHeight="1">
      <c r="A66" s="38" t="s">
        <v>630</v>
      </c>
      <c r="B66" s="37" t="s">
        <v>4</v>
      </c>
      <c r="C66" s="56" t="s">
        <v>69</v>
      </c>
      <c r="D66" s="87" t="s">
        <v>631</v>
      </c>
      <c r="E66" s="88"/>
      <c r="F66" s="88"/>
      <c r="G66" s="89"/>
      <c r="H66" s="39">
        <v>468000</v>
      </c>
      <c r="I66" s="40">
        <v>353273.68</v>
      </c>
      <c r="J66" s="40">
        <f>IF(IF(H66="",0,H66)=0,0,(IF(H66&gt;0,IF(I66&gt;H66,0,H66-I66),IF(I66&gt;H66,H66-I66,0))))</f>
        <v>114726.32</v>
      </c>
      <c r="K66" s="55" t="str">
        <f t="shared" si="1"/>
        <v>93411406013130000430</v>
      </c>
      <c r="L66" s="41" t="str">
        <f>C66 &amp; D66 &amp; G66</f>
        <v>93411406013130000430</v>
      </c>
    </row>
    <row r="67" spans="1:12" ht="3.75" hidden="1" customHeight="1" thickBot="1">
      <c r="A67" s="8"/>
      <c r="B67" s="18"/>
      <c r="C67" s="11"/>
      <c r="D67" s="19"/>
      <c r="E67" s="19"/>
      <c r="F67" s="19"/>
      <c r="G67" s="19"/>
      <c r="H67" s="26"/>
      <c r="I67" s="27"/>
      <c r="J67" s="31"/>
      <c r="K67" s="52"/>
    </row>
    <row r="68" spans="1:12">
      <c r="A68" s="12"/>
      <c r="B68" s="13"/>
      <c r="C68" s="14"/>
      <c r="D68" s="14"/>
      <c r="E68" s="14"/>
      <c r="F68" s="14"/>
      <c r="G68" s="14"/>
      <c r="H68" s="15"/>
      <c r="I68" s="15"/>
      <c r="J68" s="14"/>
      <c r="K68" s="14"/>
    </row>
    <row r="69" spans="1:12" ht="12.75" customHeight="1">
      <c r="A69" s="117" t="s">
        <v>18</v>
      </c>
      <c r="B69" s="117"/>
      <c r="C69" s="117"/>
      <c r="D69" s="117"/>
      <c r="E69" s="117"/>
      <c r="F69" s="117"/>
      <c r="G69" s="117"/>
      <c r="H69" s="117"/>
      <c r="I69" s="117"/>
      <c r="J69" s="117"/>
      <c r="K69" s="49"/>
    </row>
    <row r="70" spans="1:12">
      <c r="A70" s="2"/>
      <c r="B70" s="2"/>
      <c r="C70" s="3"/>
      <c r="D70" s="3"/>
      <c r="E70" s="3"/>
      <c r="F70" s="3"/>
      <c r="G70" s="3"/>
      <c r="H70" s="4"/>
      <c r="I70" s="4"/>
      <c r="J70" s="78"/>
      <c r="K70" s="23"/>
    </row>
    <row r="71" spans="1:12" ht="12.75" customHeight="1">
      <c r="A71" s="99" t="s">
        <v>27</v>
      </c>
      <c r="B71" s="99" t="s">
        <v>28</v>
      </c>
      <c r="C71" s="102" t="s">
        <v>32</v>
      </c>
      <c r="D71" s="103"/>
      <c r="E71" s="103"/>
      <c r="F71" s="103"/>
      <c r="G71" s="104"/>
      <c r="H71" s="99" t="s">
        <v>30</v>
      </c>
      <c r="I71" s="99" t="s">
        <v>17</v>
      </c>
      <c r="J71" s="99" t="s">
        <v>31</v>
      </c>
      <c r="K71" s="50"/>
    </row>
    <row r="72" spans="1:12">
      <c r="A72" s="100"/>
      <c r="B72" s="100"/>
      <c r="C72" s="105"/>
      <c r="D72" s="106"/>
      <c r="E72" s="106"/>
      <c r="F72" s="106"/>
      <c r="G72" s="107"/>
      <c r="H72" s="100"/>
      <c r="I72" s="100"/>
      <c r="J72" s="100"/>
      <c r="K72" s="50"/>
    </row>
    <row r="73" spans="1:12">
      <c r="A73" s="101"/>
      <c r="B73" s="101"/>
      <c r="C73" s="108"/>
      <c r="D73" s="109"/>
      <c r="E73" s="109"/>
      <c r="F73" s="109"/>
      <c r="G73" s="110"/>
      <c r="H73" s="101"/>
      <c r="I73" s="101"/>
      <c r="J73" s="101"/>
      <c r="K73" s="50"/>
    </row>
    <row r="74" spans="1:12" ht="13.5" thickBot="1">
      <c r="A74" s="34">
        <v>1</v>
      </c>
      <c r="B74" s="5">
        <v>2</v>
      </c>
      <c r="C74" s="114">
        <v>3</v>
      </c>
      <c r="D74" s="115"/>
      <c r="E74" s="115"/>
      <c r="F74" s="115"/>
      <c r="G74" s="116"/>
      <c r="H74" s="6" t="s">
        <v>1</v>
      </c>
      <c r="I74" s="6" t="s">
        <v>19</v>
      </c>
      <c r="J74" s="6" t="s">
        <v>20</v>
      </c>
      <c r="K74" s="51"/>
    </row>
    <row r="75" spans="1:12">
      <c r="A75" s="38" t="s">
        <v>3</v>
      </c>
      <c r="B75" s="37" t="s">
        <v>5</v>
      </c>
      <c r="C75" s="90" t="s">
        <v>15</v>
      </c>
      <c r="D75" s="88"/>
      <c r="E75" s="88"/>
      <c r="F75" s="88"/>
      <c r="G75" s="89"/>
      <c r="H75" s="39">
        <v>60283267.090000004</v>
      </c>
      <c r="I75" s="40">
        <v>8765784.1199999992</v>
      </c>
      <c r="J75" s="40">
        <v>51517482.969999999</v>
      </c>
    </row>
    <row r="76" spans="1:12" ht="12.75" customHeight="1">
      <c r="A76" s="38" t="s">
        <v>2</v>
      </c>
      <c r="B76" s="37"/>
      <c r="C76" s="56"/>
      <c r="D76" s="87"/>
      <c r="E76" s="88"/>
      <c r="F76" s="88"/>
      <c r="G76" s="89"/>
      <c r="H76" s="39"/>
      <c r="I76" s="40"/>
      <c r="J76" s="40"/>
    </row>
    <row r="77" spans="1:12">
      <c r="A77" s="38">
        <v>934</v>
      </c>
      <c r="B77" s="37" t="s">
        <v>5</v>
      </c>
      <c r="C77" s="56" t="s">
        <v>69</v>
      </c>
      <c r="D77" s="59" t="s">
        <v>73</v>
      </c>
      <c r="E77" s="87" t="s">
        <v>71</v>
      </c>
      <c r="F77" s="98"/>
      <c r="G77" s="57" t="s">
        <v>72</v>
      </c>
      <c r="H77" s="39">
        <v>60283267.090000004</v>
      </c>
      <c r="I77" s="40">
        <v>8765784.1199999992</v>
      </c>
      <c r="J77" s="39">
        <v>51517482.969999999</v>
      </c>
      <c r="K77" s="54" t="str">
        <f t="shared" ref="K77:K140" si="2">C77 &amp; D77 &amp;E77 &amp; F77 &amp; G77</f>
        <v>93400000000000000000</v>
      </c>
      <c r="L77" s="47" t="s">
        <v>70</v>
      </c>
    </row>
    <row r="78" spans="1:12">
      <c r="A78" s="38" t="s">
        <v>74</v>
      </c>
      <c r="B78" s="37" t="s">
        <v>5</v>
      </c>
      <c r="C78" s="56" t="s">
        <v>69</v>
      </c>
      <c r="D78" s="59" t="s">
        <v>76</v>
      </c>
      <c r="E78" s="87" t="s">
        <v>71</v>
      </c>
      <c r="F78" s="98"/>
      <c r="G78" s="57" t="s">
        <v>72</v>
      </c>
      <c r="H78" s="39">
        <v>2617000</v>
      </c>
      <c r="I78" s="40">
        <v>230199.51</v>
      </c>
      <c r="J78" s="39">
        <v>2386800.4900000002</v>
      </c>
      <c r="K78" s="54" t="str">
        <f t="shared" si="2"/>
        <v>93401000000000000000</v>
      </c>
      <c r="L78" s="47" t="s">
        <v>75</v>
      </c>
    </row>
    <row r="79" spans="1:12" ht="33.75">
      <c r="A79" s="38" t="s">
        <v>77</v>
      </c>
      <c r="B79" s="37" t="s">
        <v>5</v>
      </c>
      <c r="C79" s="56" t="s">
        <v>69</v>
      </c>
      <c r="D79" s="59" t="s">
        <v>79</v>
      </c>
      <c r="E79" s="87" t="s">
        <v>71</v>
      </c>
      <c r="F79" s="98"/>
      <c r="G79" s="57" t="s">
        <v>72</v>
      </c>
      <c r="H79" s="39">
        <v>247000</v>
      </c>
      <c r="I79" s="40">
        <v>62000</v>
      </c>
      <c r="J79" s="39">
        <v>185000</v>
      </c>
      <c r="K79" s="54" t="str">
        <f t="shared" si="2"/>
        <v>93401060000000000000</v>
      </c>
      <c r="L79" s="47" t="s">
        <v>78</v>
      </c>
    </row>
    <row r="80" spans="1:12">
      <c r="A80" s="38" t="s">
        <v>80</v>
      </c>
      <c r="B80" s="37" t="s">
        <v>5</v>
      </c>
      <c r="C80" s="56" t="s">
        <v>69</v>
      </c>
      <c r="D80" s="59" t="s">
        <v>79</v>
      </c>
      <c r="E80" s="87" t="s">
        <v>82</v>
      </c>
      <c r="F80" s="98"/>
      <c r="G80" s="57" t="s">
        <v>72</v>
      </c>
      <c r="H80" s="39">
        <v>247000</v>
      </c>
      <c r="I80" s="40">
        <v>62000</v>
      </c>
      <c r="J80" s="39">
        <v>185000</v>
      </c>
      <c r="K80" s="54" t="str">
        <f t="shared" si="2"/>
        <v>93401069100000000000</v>
      </c>
      <c r="L80" s="47" t="s">
        <v>81</v>
      </c>
    </row>
    <row r="81" spans="1:12" ht="45">
      <c r="A81" s="38" t="s">
        <v>83</v>
      </c>
      <c r="B81" s="37" t="s">
        <v>5</v>
      </c>
      <c r="C81" s="56" t="s">
        <v>69</v>
      </c>
      <c r="D81" s="59" t="s">
        <v>79</v>
      </c>
      <c r="E81" s="87" t="s">
        <v>85</v>
      </c>
      <c r="F81" s="98"/>
      <c r="G81" s="57" t="s">
        <v>72</v>
      </c>
      <c r="H81" s="39">
        <v>247000</v>
      </c>
      <c r="I81" s="40">
        <v>62000</v>
      </c>
      <c r="J81" s="39">
        <v>185000</v>
      </c>
      <c r="K81" s="54" t="str">
        <f t="shared" si="2"/>
        <v>93401069100080020000</v>
      </c>
      <c r="L81" s="47" t="s">
        <v>84</v>
      </c>
    </row>
    <row r="82" spans="1:12">
      <c r="A82" s="38" t="s">
        <v>86</v>
      </c>
      <c r="B82" s="37" t="s">
        <v>5</v>
      </c>
      <c r="C82" s="56" t="s">
        <v>69</v>
      </c>
      <c r="D82" s="59" t="s">
        <v>79</v>
      </c>
      <c r="E82" s="87" t="s">
        <v>85</v>
      </c>
      <c r="F82" s="98"/>
      <c r="G82" s="57" t="s">
        <v>6</v>
      </c>
      <c r="H82" s="39">
        <v>247000</v>
      </c>
      <c r="I82" s="40">
        <v>62000</v>
      </c>
      <c r="J82" s="39">
        <v>185000</v>
      </c>
      <c r="K82" s="54" t="str">
        <f t="shared" si="2"/>
        <v>93401069100080020500</v>
      </c>
      <c r="L82" s="47" t="s">
        <v>87</v>
      </c>
    </row>
    <row r="83" spans="1:12" s="42" customFormat="1">
      <c r="A83" s="66" t="s">
        <v>88</v>
      </c>
      <c r="B83" s="37" t="s">
        <v>5</v>
      </c>
      <c r="C83" s="56" t="s">
        <v>69</v>
      </c>
      <c r="D83" s="59" t="s">
        <v>79</v>
      </c>
      <c r="E83" s="87" t="s">
        <v>85</v>
      </c>
      <c r="F83" s="98"/>
      <c r="G83" s="57" t="s">
        <v>89</v>
      </c>
      <c r="H83" s="39">
        <v>247000</v>
      </c>
      <c r="I83" s="40">
        <v>62000</v>
      </c>
      <c r="J83" s="39">
        <f>IF(IF(H83="",0,H83)=0,0,(IF(H83&gt;0,IF(I83&gt;H83,0,H83-I83),IF(I83&gt;H83,H83-I83,0))))</f>
        <v>185000</v>
      </c>
      <c r="K83" s="54" t="str">
        <f t="shared" si="2"/>
        <v>93401069100080020540</v>
      </c>
      <c r="L83" s="41" t="str">
        <f>C83 &amp; D83 &amp;E83 &amp; F83 &amp; G83</f>
        <v>93401069100080020540</v>
      </c>
    </row>
    <row r="84" spans="1:12">
      <c r="A84" s="38" t="s">
        <v>90</v>
      </c>
      <c r="B84" s="37" t="s">
        <v>5</v>
      </c>
      <c r="C84" s="56" t="s">
        <v>69</v>
      </c>
      <c r="D84" s="59" t="s">
        <v>92</v>
      </c>
      <c r="E84" s="87" t="s">
        <v>71</v>
      </c>
      <c r="F84" s="98"/>
      <c r="G84" s="57" t="s">
        <v>72</v>
      </c>
      <c r="H84" s="39">
        <v>150000</v>
      </c>
      <c r="I84" s="40"/>
      <c r="J84" s="39">
        <v>150000</v>
      </c>
      <c r="K84" s="54" t="str">
        <f t="shared" si="2"/>
        <v>93401110000000000000</v>
      </c>
      <c r="L84" s="47" t="s">
        <v>91</v>
      </c>
    </row>
    <row r="85" spans="1:12">
      <c r="A85" s="38" t="s">
        <v>80</v>
      </c>
      <c r="B85" s="37" t="s">
        <v>5</v>
      </c>
      <c r="C85" s="56" t="s">
        <v>69</v>
      </c>
      <c r="D85" s="59" t="s">
        <v>92</v>
      </c>
      <c r="E85" s="87" t="s">
        <v>82</v>
      </c>
      <c r="F85" s="98"/>
      <c r="G85" s="57" t="s">
        <v>72</v>
      </c>
      <c r="H85" s="39">
        <v>150000</v>
      </c>
      <c r="I85" s="40"/>
      <c r="J85" s="39">
        <v>150000</v>
      </c>
      <c r="K85" s="54" t="str">
        <f t="shared" si="2"/>
        <v>93401119100000000000</v>
      </c>
      <c r="L85" s="47" t="s">
        <v>93</v>
      </c>
    </row>
    <row r="86" spans="1:12">
      <c r="A86" s="38" t="s">
        <v>94</v>
      </c>
      <c r="B86" s="37" t="s">
        <v>5</v>
      </c>
      <c r="C86" s="56" t="s">
        <v>69</v>
      </c>
      <c r="D86" s="59" t="s">
        <v>92</v>
      </c>
      <c r="E86" s="87" t="s">
        <v>96</v>
      </c>
      <c r="F86" s="98"/>
      <c r="G86" s="57" t="s">
        <v>72</v>
      </c>
      <c r="H86" s="39">
        <v>150000</v>
      </c>
      <c r="I86" s="40"/>
      <c r="J86" s="39">
        <v>150000</v>
      </c>
      <c r="K86" s="54" t="str">
        <f t="shared" si="2"/>
        <v>93401119100099980000</v>
      </c>
      <c r="L86" s="47" t="s">
        <v>95</v>
      </c>
    </row>
    <row r="87" spans="1:12">
      <c r="A87" s="38" t="s">
        <v>97</v>
      </c>
      <c r="B87" s="37" t="s">
        <v>5</v>
      </c>
      <c r="C87" s="56" t="s">
        <v>69</v>
      </c>
      <c r="D87" s="59" t="s">
        <v>92</v>
      </c>
      <c r="E87" s="87" t="s">
        <v>96</v>
      </c>
      <c r="F87" s="98"/>
      <c r="G87" s="57" t="s">
        <v>99</v>
      </c>
      <c r="H87" s="39">
        <v>150000</v>
      </c>
      <c r="I87" s="40"/>
      <c r="J87" s="39">
        <v>150000</v>
      </c>
      <c r="K87" s="54" t="str">
        <f t="shared" si="2"/>
        <v>93401119100099980800</v>
      </c>
      <c r="L87" s="47" t="s">
        <v>98</v>
      </c>
    </row>
    <row r="88" spans="1:12" s="42" customFormat="1">
      <c r="A88" s="38" t="s">
        <v>100</v>
      </c>
      <c r="B88" s="37" t="s">
        <v>5</v>
      </c>
      <c r="C88" s="56" t="s">
        <v>69</v>
      </c>
      <c r="D88" s="59" t="s">
        <v>92</v>
      </c>
      <c r="E88" s="87" t="s">
        <v>96</v>
      </c>
      <c r="F88" s="98"/>
      <c r="G88" s="57" t="s">
        <v>101</v>
      </c>
      <c r="H88" s="39">
        <v>150000</v>
      </c>
      <c r="I88" s="40"/>
      <c r="J88" s="39">
        <f>IF(IF(H88="",0,H88)=0,0,(IF(H88&gt;0,IF(I88&gt;H88,0,H88-I88),IF(I88&gt;H88,H88-I88,0))))</f>
        <v>150000</v>
      </c>
      <c r="K88" s="54" t="str">
        <f t="shared" si="2"/>
        <v>93401119100099980870</v>
      </c>
      <c r="L88" s="41" t="str">
        <f>C88 &amp; D88 &amp;E88 &amp; F88 &amp; G88</f>
        <v>93401119100099980870</v>
      </c>
    </row>
    <row r="89" spans="1:12">
      <c r="A89" s="38" t="s">
        <v>102</v>
      </c>
      <c r="B89" s="37" t="s">
        <v>5</v>
      </c>
      <c r="C89" s="56" t="s">
        <v>69</v>
      </c>
      <c r="D89" s="59" t="s">
        <v>104</v>
      </c>
      <c r="E89" s="87" t="s">
        <v>71</v>
      </c>
      <c r="F89" s="98"/>
      <c r="G89" s="57" t="s">
        <v>72</v>
      </c>
      <c r="H89" s="39">
        <v>2220000</v>
      </c>
      <c r="I89" s="40">
        <v>168199.51</v>
      </c>
      <c r="J89" s="39">
        <v>2051800.49</v>
      </c>
      <c r="K89" s="54" t="str">
        <f t="shared" si="2"/>
        <v>93401130000000000000</v>
      </c>
      <c r="L89" s="47" t="s">
        <v>103</v>
      </c>
    </row>
    <row r="90" spans="1:12" ht="33.75">
      <c r="A90" s="38" t="s">
        <v>105</v>
      </c>
      <c r="B90" s="37" t="s">
        <v>5</v>
      </c>
      <c r="C90" s="56" t="s">
        <v>69</v>
      </c>
      <c r="D90" s="59" t="s">
        <v>104</v>
      </c>
      <c r="E90" s="87" t="s">
        <v>107</v>
      </c>
      <c r="F90" s="98"/>
      <c r="G90" s="57" t="s">
        <v>72</v>
      </c>
      <c r="H90" s="39">
        <v>400000</v>
      </c>
      <c r="I90" s="40"/>
      <c r="J90" s="39">
        <v>400000</v>
      </c>
      <c r="K90" s="54" t="str">
        <f t="shared" si="2"/>
        <v>93401132800000000000</v>
      </c>
      <c r="L90" s="47" t="s">
        <v>106</v>
      </c>
    </row>
    <row r="91" spans="1:12" ht="33.75">
      <c r="A91" s="38" t="s">
        <v>108</v>
      </c>
      <c r="B91" s="37" t="s">
        <v>5</v>
      </c>
      <c r="C91" s="56" t="s">
        <v>69</v>
      </c>
      <c r="D91" s="59" t="s">
        <v>104</v>
      </c>
      <c r="E91" s="87" t="s">
        <v>110</v>
      </c>
      <c r="F91" s="98"/>
      <c r="G91" s="57" t="s">
        <v>72</v>
      </c>
      <c r="H91" s="39">
        <v>150000</v>
      </c>
      <c r="I91" s="40"/>
      <c r="J91" s="39">
        <v>150000</v>
      </c>
      <c r="K91" s="54" t="str">
        <f t="shared" si="2"/>
        <v>93401132800100000000</v>
      </c>
      <c r="L91" s="47" t="s">
        <v>109</v>
      </c>
    </row>
    <row r="92" spans="1:12" ht="33.75">
      <c r="A92" s="38" t="s">
        <v>111</v>
      </c>
      <c r="B92" s="37" t="s">
        <v>5</v>
      </c>
      <c r="C92" s="56" t="s">
        <v>69</v>
      </c>
      <c r="D92" s="59" t="s">
        <v>104</v>
      </c>
      <c r="E92" s="87" t="s">
        <v>113</v>
      </c>
      <c r="F92" s="98"/>
      <c r="G92" s="57" t="s">
        <v>72</v>
      </c>
      <c r="H92" s="39">
        <v>150000</v>
      </c>
      <c r="I92" s="40"/>
      <c r="J92" s="39">
        <v>150000</v>
      </c>
      <c r="K92" s="54" t="str">
        <f t="shared" si="2"/>
        <v>93401132800119990000</v>
      </c>
      <c r="L92" s="47" t="s">
        <v>112</v>
      </c>
    </row>
    <row r="93" spans="1:12" ht="22.5">
      <c r="A93" s="38" t="s">
        <v>114</v>
      </c>
      <c r="B93" s="37" t="s">
        <v>5</v>
      </c>
      <c r="C93" s="56" t="s">
        <v>69</v>
      </c>
      <c r="D93" s="59" t="s">
        <v>104</v>
      </c>
      <c r="E93" s="87" t="s">
        <v>113</v>
      </c>
      <c r="F93" s="98"/>
      <c r="G93" s="57" t="s">
        <v>5</v>
      </c>
      <c r="H93" s="39">
        <v>150000</v>
      </c>
      <c r="I93" s="40"/>
      <c r="J93" s="39">
        <v>150000</v>
      </c>
      <c r="K93" s="54" t="str">
        <f t="shared" si="2"/>
        <v>93401132800119990200</v>
      </c>
      <c r="L93" s="47" t="s">
        <v>115</v>
      </c>
    </row>
    <row r="94" spans="1:12" ht="22.5">
      <c r="A94" s="38" t="s">
        <v>116</v>
      </c>
      <c r="B94" s="37" t="s">
        <v>5</v>
      </c>
      <c r="C94" s="56" t="s">
        <v>69</v>
      </c>
      <c r="D94" s="59" t="s">
        <v>104</v>
      </c>
      <c r="E94" s="87" t="s">
        <v>113</v>
      </c>
      <c r="F94" s="98"/>
      <c r="G94" s="57" t="s">
        <v>118</v>
      </c>
      <c r="H94" s="39">
        <v>150000</v>
      </c>
      <c r="I94" s="40"/>
      <c r="J94" s="39">
        <v>150000</v>
      </c>
      <c r="K94" s="54" t="str">
        <f t="shared" si="2"/>
        <v>93401132800119990240</v>
      </c>
      <c r="L94" s="47" t="s">
        <v>117</v>
      </c>
    </row>
    <row r="95" spans="1:12" s="42" customFormat="1">
      <c r="A95" s="38" t="s">
        <v>119</v>
      </c>
      <c r="B95" s="37" t="s">
        <v>5</v>
      </c>
      <c r="C95" s="56" t="s">
        <v>69</v>
      </c>
      <c r="D95" s="59" t="s">
        <v>104</v>
      </c>
      <c r="E95" s="87" t="s">
        <v>113</v>
      </c>
      <c r="F95" s="98"/>
      <c r="G95" s="57" t="s">
        <v>120</v>
      </c>
      <c r="H95" s="39">
        <v>150000</v>
      </c>
      <c r="I95" s="40"/>
      <c r="J95" s="39">
        <f>IF(IF(H95="",0,H95)=0,0,(IF(H95&gt;0,IF(I95&gt;H95,0,H95-I95),IF(I95&gt;H95,H95-I95,0))))</f>
        <v>150000</v>
      </c>
      <c r="K95" s="54" t="str">
        <f t="shared" si="2"/>
        <v>93401132800119990244</v>
      </c>
      <c r="L95" s="41" t="str">
        <f>C95 &amp; D95 &amp;E95 &amp; F95 &amp; G95</f>
        <v>93401132800119990244</v>
      </c>
    </row>
    <row r="96" spans="1:12" ht="33.75">
      <c r="A96" s="66" t="s">
        <v>121</v>
      </c>
      <c r="B96" s="37" t="s">
        <v>5</v>
      </c>
      <c r="C96" s="56" t="s">
        <v>69</v>
      </c>
      <c r="D96" s="59" t="s">
        <v>104</v>
      </c>
      <c r="E96" s="87" t="s">
        <v>123</v>
      </c>
      <c r="F96" s="98"/>
      <c r="G96" s="57" t="s">
        <v>72</v>
      </c>
      <c r="H96" s="39">
        <v>250000</v>
      </c>
      <c r="I96" s="40"/>
      <c r="J96" s="39">
        <v>250000</v>
      </c>
      <c r="K96" s="54" t="str">
        <f t="shared" si="2"/>
        <v>93401132800200000000</v>
      </c>
      <c r="L96" s="47" t="s">
        <v>122</v>
      </c>
    </row>
    <row r="97" spans="1:12" ht="33.75">
      <c r="A97" s="80" t="s">
        <v>111</v>
      </c>
      <c r="B97" s="68" t="s">
        <v>5</v>
      </c>
      <c r="C97" s="56" t="s">
        <v>69</v>
      </c>
      <c r="D97" s="59" t="s">
        <v>104</v>
      </c>
      <c r="E97" s="87" t="s">
        <v>125</v>
      </c>
      <c r="F97" s="98"/>
      <c r="G97" s="57" t="s">
        <v>72</v>
      </c>
      <c r="H97" s="69">
        <v>250000</v>
      </c>
      <c r="I97" s="70"/>
      <c r="J97" s="69">
        <v>250000</v>
      </c>
      <c r="K97" s="54" t="str">
        <f t="shared" si="2"/>
        <v>93401132800219990000</v>
      </c>
      <c r="L97" s="47" t="s">
        <v>124</v>
      </c>
    </row>
    <row r="98" spans="1:12" ht="22.5">
      <c r="A98" s="38" t="s">
        <v>114</v>
      </c>
      <c r="B98" s="37" t="s">
        <v>5</v>
      </c>
      <c r="C98" s="56" t="s">
        <v>69</v>
      </c>
      <c r="D98" s="59" t="s">
        <v>104</v>
      </c>
      <c r="E98" s="87" t="s">
        <v>125</v>
      </c>
      <c r="F98" s="98"/>
      <c r="G98" s="57" t="s">
        <v>5</v>
      </c>
      <c r="H98" s="39">
        <v>250000</v>
      </c>
      <c r="I98" s="40"/>
      <c r="J98" s="39">
        <v>250000</v>
      </c>
      <c r="K98" s="54" t="str">
        <f t="shared" si="2"/>
        <v>93401132800219990200</v>
      </c>
      <c r="L98" s="47" t="s">
        <v>126</v>
      </c>
    </row>
    <row r="99" spans="1:12" ht="22.5">
      <c r="A99" s="38" t="s">
        <v>116</v>
      </c>
      <c r="B99" s="37" t="s">
        <v>5</v>
      </c>
      <c r="C99" s="56" t="s">
        <v>69</v>
      </c>
      <c r="D99" s="59" t="s">
        <v>104</v>
      </c>
      <c r="E99" s="87" t="s">
        <v>125</v>
      </c>
      <c r="F99" s="98"/>
      <c r="G99" s="57" t="s">
        <v>118</v>
      </c>
      <c r="H99" s="39">
        <v>250000</v>
      </c>
      <c r="I99" s="40"/>
      <c r="J99" s="39">
        <v>250000</v>
      </c>
      <c r="K99" s="54" t="str">
        <f t="shared" si="2"/>
        <v>93401132800219990240</v>
      </c>
      <c r="L99" s="47" t="s">
        <v>127</v>
      </c>
    </row>
    <row r="100" spans="1:12" s="42" customFormat="1">
      <c r="A100" s="38" t="s">
        <v>119</v>
      </c>
      <c r="B100" s="37" t="s">
        <v>5</v>
      </c>
      <c r="C100" s="56" t="s">
        <v>69</v>
      </c>
      <c r="D100" s="59" t="s">
        <v>104</v>
      </c>
      <c r="E100" s="87" t="s">
        <v>125</v>
      </c>
      <c r="F100" s="98"/>
      <c r="G100" s="57" t="s">
        <v>120</v>
      </c>
      <c r="H100" s="39">
        <v>250000</v>
      </c>
      <c r="I100" s="40"/>
      <c r="J100" s="39">
        <f>IF(IF(H100="",0,H100)=0,0,(IF(H100&gt;0,IF(I100&gt;H100,0,H100-I100),IF(I100&gt;H100,H100-I100,0))))</f>
        <v>250000</v>
      </c>
      <c r="K100" s="54" t="str">
        <f t="shared" si="2"/>
        <v>93401132800219990244</v>
      </c>
      <c r="L100" s="41" t="str">
        <f>C100 &amp; D100 &amp;E100 &amp; F100 &amp; G100</f>
        <v>93401132800219990244</v>
      </c>
    </row>
    <row r="101" spans="1:12" ht="33.75">
      <c r="A101" s="38" t="s">
        <v>128</v>
      </c>
      <c r="B101" s="37" t="s">
        <v>5</v>
      </c>
      <c r="C101" s="56" t="s">
        <v>69</v>
      </c>
      <c r="D101" s="59" t="s">
        <v>104</v>
      </c>
      <c r="E101" s="87" t="s">
        <v>130</v>
      </c>
      <c r="F101" s="98"/>
      <c r="G101" s="57" t="s">
        <v>72</v>
      </c>
      <c r="H101" s="39">
        <v>1820000</v>
      </c>
      <c r="I101" s="40">
        <v>168199.51</v>
      </c>
      <c r="J101" s="39">
        <v>1651800.49</v>
      </c>
      <c r="K101" s="54" t="str">
        <f t="shared" si="2"/>
        <v>93401133100000000000</v>
      </c>
      <c r="L101" s="47" t="s">
        <v>129</v>
      </c>
    </row>
    <row r="102" spans="1:12" ht="33.75">
      <c r="A102" s="38" t="s">
        <v>131</v>
      </c>
      <c r="B102" s="37" t="s">
        <v>5</v>
      </c>
      <c r="C102" s="56" t="s">
        <v>69</v>
      </c>
      <c r="D102" s="59" t="s">
        <v>104</v>
      </c>
      <c r="E102" s="87" t="s">
        <v>133</v>
      </c>
      <c r="F102" s="98"/>
      <c r="G102" s="57" t="s">
        <v>72</v>
      </c>
      <c r="H102" s="39">
        <v>890000</v>
      </c>
      <c r="I102" s="40">
        <v>19500</v>
      </c>
      <c r="J102" s="39">
        <v>870500</v>
      </c>
      <c r="K102" s="54" t="str">
        <f t="shared" si="2"/>
        <v>93401133100100000000</v>
      </c>
      <c r="L102" s="47" t="s">
        <v>132</v>
      </c>
    </row>
    <row r="103" spans="1:12" ht="45">
      <c r="A103" s="38" t="s">
        <v>134</v>
      </c>
      <c r="B103" s="37" t="s">
        <v>5</v>
      </c>
      <c r="C103" s="56" t="s">
        <v>69</v>
      </c>
      <c r="D103" s="59" t="s">
        <v>104</v>
      </c>
      <c r="E103" s="87" t="s">
        <v>136</v>
      </c>
      <c r="F103" s="98"/>
      <c r="G103" s="57" t="s">
        <v>72</v>
      </c>
      <c r="H103" s="39">
        <v>890000</v>
      </c>
      <c r="I103" s="40">
        <v>19500</v>
      </c>
      <c r="J103" s="39">
        <v>870500</v>
      </c>
      <c r="K103" s="54" t="str">
        <f t="shared" si="2"/>
        <v>93401133100119990000</v>
      </c>
      <c r="L103" s="47" t="s">
        <v>135</v>
      </c>
    </row>
    <row r="104" spans="1:12" ht="22.5">
      <c r="A104" s="38" t="s">
        <v>114</v>
      </c>
      <c r="B104" s="37" t="s">
        <v>5</v>
      </c>
      <c r="C104" s="56" t="s">
        <v>69</v>
      </c>
      <c r="D104" s="59" t="s">
        <v>104</v>
      </c>
      <c r="E104" s="87" t="s">
        <v>136</v>
      </c>
      <c r="F104" s="98"/>
      <c r="G104" s="57" t="s">
        <v>5</v>
      </c>
      <c r="H104" s="39">
        <v>190000</v>
      </c>
      <c r="I104" s="40">
        <v>19500</v>
      </c>
      <c r="J104" s="39">
        <v>170500</v>
      </c>
      <c r="K104" s="54" t="str">
        <f t="shared" si="2"/>
        <v>93401133100119990200</v>
      </c>
      <c r="L104" s="47" t="s">
        <v>137</v>
      </c>
    </row>
    <row r="105" spans="1:12" ht="22.5">
      <c r="A105" s="38" t="s">
        <v>116</v>
      </c>
      <c r="B105" s="37" t="s">
        <v>5</v>
      </c>
      <c r="C105" s="56" t="s">
        <v>69</v>
      </c>
      <c r="D105" s="59" t="s">
        <v>104</v>
      </c>
      <c r="E105" s="87" t="s">
        <v>136</v>
      </c>
      <c r="F105" s="98"/>
      <c r="G105" s="57" t="s">
        <v>118</v>
      </c>
      <c r="H105" s="39">
        <v>190000</v>
      </c>
      <c r="I105" s="40">
        <v>19500</v>
      </c>
      <c r="J105" s="39">
        <v>170500</v>
      </c>
      <c r="K105" s="54" t="str">
        <f t="shared" si="2"/>
        <v>93401133100119990240</v>
      </c>
      <c r="L105" s="47" t="s">
        <v>138</v>
      </c>
    </row>
    <row r="106" spans="1:12" s="42" customFormat="1">
      <c r="A106" s="38" t="s">
        <v>119</v>
      </c>
      <c r="B106" s="37" t="s">
        <v>5</v>
      </c>
      <c r="C106" s="56" t="s">
        <v>69</v>
      </c>
      <c r="D106" s="59" t="s">
        <v>104</v>
      </c>
      <c r="E106" s="87" t="s">
        <v>136</v>
      </c>
      <c r="F106" s="98"/>
      <c r="G106" s="57" t="s">
        <v>120</v>
      </c>
      <c r="H106" s="39">
        <v>190000</v>
      </c>
      <c r="I106" s="40">
        <v>19500</v>
      </c>
      <c r="J106" s="39">
        <f>IF(IF(H106="",0,H106)=0,0,(IF(H106&gt;0,IF(I106&gt;H106,0,H106-I106),IF(I106&gt;H106,H106-I106,0))))</f>
        <v>170500</v>
      </c>
      <c r="K106" s="54" t="str">
        <f t="shared" si="2"/>
        <v>93401133100119990244</v>
      </c>
      <c r="L106" s="41" t="str">
        <f>C106 &amp; D106 &amp;E106 &amp; F106 &amp; G106</f>
        <v>93401133100119990244</v>
      </c>
    </row>
    <row r="107" spans="1:12">
      <c r="A107" s="38" t="s">
        <v>139</v>
      </c>
      <c r="B107" s="37" t="s">
        <v>5</v>
      </c>
      <c r="C107" s="56" t="s">
        <v>69</v>
      </c>
      <c r="D107" s="59" t="s">
        <v>104</v>
      </c>
      <c r="E107" s="87" t="s">
        <v>136</v>
      </c>
      <c r="F107" s="98"/>
      <c r="G107" s="57" t="s">
        <v>141</v>
      </c>
      <c r="H107" s="39">
        <v>700000</v>
      </c>
      <c r="I107" s="40"/>
      <c r="J107" s="39">
        <v>700000</v>
      </c>
      <c r="K107" s="54" t="str">
        <f t="shared" si="2"/>
        <v>93401133100119990300</v>
      </c>
      <c r="L107" s="47" t="s">
        <v>140</v>
      </c>
    </row>
    <row r="108" spans="1:12" s="42" customFormat="1">
      <c r="A108" s="38" t="s">
        <v>142</v>
      </c>
      <c r="B108" s="37" t="s">
        <v>5</v>
      </c>
      <c r="C108" s="56" t="s">
        <v>69</v>
      </c>
      <c r="D108" s="59" t="s">
        <v>104</v>
      </c>
      <c r="E108" s="87" t="s">
        <v>136</v>
      </c>
      <c r="F108" s="98"/>
      <c r="G108" s="57" t="s">
        <v>143</v>
      </c>
      <c r="H108" s="39">
        <v>700000</v>
      </c>
      <c r="I108" s="40"/>
      <c r="J108" s="39">
        <f>IF(IF(H108="",0,H108)=0,0,(IF(H108&gt;0,IF(I108&gt;H108,0,H108-I108),IF(I108&gt;H108,H108-I108,0))))</f>
        <v>700000</v>
      </c>
      <c r="K108" s="54" t="str">
        <f t="shared" si="2"/>
        <v>93401133100119990360</v>
      </c>
      <c r="L108" s="41" t="str">
        <f>C108 &amp; D108 &amp;E108 &amp; F108 &amp; G108</f>
        <v>93401133100119990360</v>
      </c>
    </row>
    <row r="109" spans="1:12" ht="22.5">
      <c r="A109" s="38" t="s">
        <v>144</v>
      </c>
      <c r="B109" s="37" t="s">
        <v>5</v>
      </c>
      <c r="C109" s="56" t="s">
        <v>69</v>
      </c>
      <c r="D109" s="59" t="s">
        <v>104</v>
      </c>
      <c r="E109" s="87" t="s">
        <v>146</v>
      </c>
      <c r="F109" s="98"/>
      <c r="G109" s="57" t="s">
        <v>72</v>
      </c>
      <c r="H109" s="39">
        <v>930000</v>
      </c>
      <c r="I109" s="40">
        <v>148699.51</v>
      </c>
      <c r="J109" s="39">
        <v>781300.49</v>
      </c>
      <c r="K109" s="54" t="str">
        <f t="shared" si="2"/>
        <v>93401133100400000000</v>
      </c>
      <c r="L109" s="47" t="s">
        <v>145</v>
      </c>
    </row>
    <row r="110" spans="1:12" ht="45">
      <c r="A110" s="38" t="s">
        <v>134</v>
      </c>
      <c r="B110" s="37" t="s">
        <v>5</v>
      </c>
      <c r="C110" s="56" t="s">
        <v>69</v>
      </c>
      <c r="D110" s="59" t="s">
        <v>104</v>
      </c>
      <c r="E110" s="87" t="s">
        <v>148</v>
      </c>
      <c r="F110" s="98"/>
      <c r="G110" s="57" t="s">
        <v>72</v>
      </c>
      <c r="H110" s="39">
        <v>930000</v>
      </c>
      <c r="I110" s="40">
        <v>148699.51</v>
      </c>
      <c r="J110" s="39">
        <v>781300.49</v>
      </c>
      <c r="K110" s="54" t="str">
        <f t="shared" si="2"/>
        <v>93401133100419990000</v>
      </c>
      <c r="L110" s="47" t="s">
        <v>147</v>
      </c>
    </row>
    <row r="111" spans="1:12" ht="22.5">
      <c r="A111" s="38" t="s">
        <v>114</v>
      </c>
      <c r="B111" s="37" t="s">
        <v>5</v>
      </c>
      <c r="C111" s="56" t="s">
        <v>69</v>
      </c>
      <c r="D111" s="59" t="s">
        <v>104</v>
      </c>
      <c r="E111" s="87" t="s">
        <v>148</v>
      </c>
      <c r="F111" s="98"/>
      <c r="G111" s="57" t="s">
        <v>5</v>
      </c>
      <c r="H111" s="39">
        <v>830000</v>
      </c>
      <c r="I111" s="40">
        <v>138489.51</v>
      </c>
      <c r="J111" s="39">
        <v>691510.49</v>
      </c>
      <c r="K111" s="54" t="str">
        <f t="shared" si="2"/>
        <v>93401133100419990200</v>
      </c>
      <c r="L111" s="47" t="s">
        <v>149</v>
      </c>
    </row>
    <row r="112" spans="1:12" ht="22.5">
      <c r="A112" s="38" t="s">
        <v>116</v>
      </c>
      <c r="B112" s="37" t="s">
        <v>5</v>
      </c>
      <c r="C112" s="56" t="s">
        <v>69</v>
      </c>
      <c r="D112" s="59" t="s">
        <v>104</v>
      </c>
      <c r="E112" s="87" t="s">
        <v>148</v>
      </c>
      <c r="F112" s="98"/>
      <c r="G112" s="57" t="s">
        <v>118</v>
      </c>
      <c r="H112" s="39">
        <v>830000</v>
      </c>
      <c r="I112" s="40">
        <v>138489.51</v>
      </c>
      <c r="J112" s="39">
        <v>691510.49</v>
      </c>
      <c r="K112" s="54" t="str">
        <f t="shared" si="2"/>
        <v>93401133100419990240</v>
      </c>
      <c r="L112" s="47" t="s">
        <v>150</v>
      </c>
    </row>
    <row r="113" spans="1:12" s="42" customFormat="1">
      <c r="A113" s="38" t="s">
        <v>119</v>
      </c>
      <c r="B113" s="37" t="s">
        <v>5</v>
      </c>
      <c r="C113" s="56" t="s">
        <v>69</v>
      </c>
      <c r="D113" s="59" t="s">
        <v>104</v>
      </c>
      <c r="E113" s="87" t="s">
        <v>148</v>
      </c>
      <c r="F113" s="98"/>
      <c r="G113" s="57" t="s">
        <v>120</v>
      </c>
      <c r="H113" s="39">
        <v>830000</v>
      </c>
      <c r="I113" s="40">
        <v>138489.51</v>
      </c>
      <c r="J113" s="39">
        <f>IF(IF(H113="",0,H113)=0,0,(IF(H113&gt;0,IF(I113&gt;H113,0,H113-I113),IF(I113&gt;H113,H113-I113,0))))</f>
        <v>691510.49</v>
      </c>
      <c r="K113" s="54" t="str">
        <f t="shared" si="2"/>
        <v>93401133100419990244</v>
      </c>
      <c r="L113" s="41" t="str">
        <f>C113 &amp; D113 &amp;E113 &amp; F113 &amp; G113</f>
        <v>93401133100419990244</v>
      </c>
    </row>
    <row r="114" spans="1:12">
      <c r="A114" s="38" t="s">
        <v>97</v>
      </c>
      <c r="B114" s="37" t="s">
        <v>5</v>
      </c>
      <c r="C114" s="56" t="s">
        <v>69</v>
      </c>
      <c r="D114" s="59" t="s">
        <v>104</v>
      </c>
      <c r="E114" s="87" t="s">
        <v>148</v>
      </c>
      <c r="F114" s="98"/>
      <c r="G114" s="57" t="s">
        <v>99</v>
      </c>
      <c r="H114" s="39">
        <v>100000</v>
      </c>
      <c r="I114" s="40">
        <v>10210</v>
      </c>
      <c r="J114" s="39">
        <v>89790</v>
      </c>
      <c r="K114" s="54" t="str">
        <f t="shared" si="2"/>
        <v>93401133100419990800</v>
      </c>
      <c r="L114" s="47" t="s">
        <v>151</v>
      </c>
    </row>
    <row r="115" spans="1:12">
      <c r="A115" s="38" t="s">
        <v>152</v>
      </c>
      <c r="B115" s="37" t="s">
        <v>5</v>
      </c>
      <c r="C115" s="56" t="s">
        <v>69</v>
      </c>
      <c r="D115" s="59" t="s">
        <v>104</v>
      </c>
      <c r="E115" s="87" t="s">
        <v>148</v>
      </c>
      <c r="F115" s="98"/>
      <c r="G115" s="57" t="s">
        <v>154</v>
      </c>
      <c r="H115" s="39">
        <v>100000</v>
      </c>
      <c r="I115" s="40">
        <v>10210</v>
      </c>
      <c r="J115" s="39">
        <v>89790</v>
      </c>
      <c r="K115" s="54" t="str">
        <f t="shared" si="2"/>
        <v>93401133100419990830</v>
      </c>
      <c r="L115" s="47" t="s">
        <v>153</v>
      </c>
    </row>
    <row r="116" spans="1:12" s="42" customFormat="1" ht="22.5">
      <c r="A116" s="38" t="s">
        <v>155</v>
      </c>
      <c r="B116" s="37" t="s">
        <v>5</v>
      </c>
      <c r="C116" s="56" t="s">
        <v>69</v>
      </c>
      <c r="D116" s="59" t="s">
        <v>104</v>
      </c>
      <c r="E116" s="87" t="s">
        <v>148</v>
      </c>
      <c r="F116" s="98"/>
      <c r="G116" s="57" t="s">
        <v>156</v>
      </c>
      <c r="H116" s="39">
        <v>100000</v>
      </c>
      <c r="I116" s="40">
        <v>10210</v>
      </c>
      <c r="J116" s="39">
        <f>IF(IF(H116="",0,H116)=0,0,(IF(H116&gt;0,IF(I116&gt;H116,0,H116-I116),IF(I116&gt;H116,H116-I116,0))))</f>
        <v>89790</v>
      </c>
      <c r="K116" s="54" t="str">
        <f t="shared" si="2"/>
        <v>93401133100419990831</v>
      </c>
      <c r="L116" s="41" t="str">
        <f>C116 &amp; D116 &amp;E116 &amp; F116 &amp; G116</f>
        <v>93401133100419990831</v>
      </c>
    </row>
    <row r="117" spans="1:12" ht="22.5">
      <c r="A117" s="38" t="s">
        <v>157</v>
      </c>
      <c r="B117" s="37" t="s">
        <v>5</v>
      </c>
      <c r="C117" s="56" t="s">
        <v>69</v>
      </c>
      <c r="D117" s="59" t="s">
        <v>159</v>
      </c>
      <c r="E117" s="87" t="s">
        <v>71</v>
      </c>
      <c r="F117" s="98"/>
      <c r="G117" s="57" t="s">
        <v>72</v>
      </c>
      <c r="H117" s="39">
        <v>771000</v>
      </c>
      <c r="I117" s="40"/>
      <c r="J117" s="39">
        <v>771000</v>
      </c>
      <c r="K117" s="54" t="str">
        <f t="shared" si="2"/>
        <v>93403000000000000000</v>
      </c>
      <c r="L117" s="47" t="s">
        <v>158</v>
      </c>
    </row>
    <row r="118" spans="1:12">
      <c r="A118" s="66" t="s">
        <v>160</v>
      </c>
      <c r="B118" s="37" t="s">
        <v>5</v>
      </c>
      <c r="C118" s="56" t="s">
        <v>69</v>
      </c>
      <c r="D118" s="59" t="s">
        <v>162</v>
      </c>
      <c r="E118" s="87" t="s">
        <v>71</v>
      </c>
      <c r="F118" s="98"/>
      <c r="G118" s="57" t="s">
        <v>72</v>
      </c>
      <c r="H118" s="39">
        <v>231000</v>
      </c>
      <c r="I118" s="40"/>
      <c r="J118" s="39">
        <v>231000</v>
      </c>
      <c r="K118" s="54" t="str">
        <f t="shared" si="2"/>
        <v>93403100000000000000</v>
      </c>
      <c r="L118" s="47" t="s">
        <v>161</v>
      </c>
    </row>
    <row r="119" spans="1:12" ht="33.75">
      <c r="A119" s="80" t="s">
        <v>163</v>
      </c>
      <c r="B119" s="68" t="s">
        <v>5</v>
      </c>
      <c r="C119" s="56" t="s">
        <v>69</v>
      </c>
      <c r="D119" s="59" t="s">
        <v>162</v>
      </c>
      <c r="E119" s="87" t="s">
        <v>165</v>
      </c>
      <c r="F119" s="98"/>
      <c r="G119" s="57" t="s">
        <v>72</v>
      </c>
      <c r="H119" s="69">
        <v>231000</v>
      </c>
      <c r="I119" s="70"/>
      <c r="J119" s="69">
        <v>231000</v>
      </c>
      <c r="K119" s="54" t="str">
        <f t="shared" si="2"/>
        <v>93403101900000000000</v>
      </c>
      <c r="L119" s="47" t="s">
        <v>164</v>
      </c>
    </row>
    <row r="120" spans="1:12" ht="45">
      <c r="A120" s="38" t="s">
        <v>166</v>
      </c>
      <c r="B120" s="37" t="s">
        <v>5</v>
      </c>
      <c r="C120" s="56" t="s">
        <v>69</v>
      </c>
      <c r="D120" s="59" t="s">
        <v>162</v>
      </c>
      <c r="E120" s="87" t="s">
        <v>168</v>
      </c>
      <c r="F120" s="98"/>
      <c r="G120" s="57" t="s">
        <v>72</v>
      </c>
      <c r="H120" s="39">
        <v>231000</v>
      </c>
      <c r="I120" s="40"/>
      <c r="J120" s="39">
        <v>231000</v>
      </c>
      <c r="K120" s="54" t="str">
        <f t="shared" si="2"/>
        <v>93403101900100000000</v>
      </c>
      <c r="L120" s="47" t="s">
        <v>167</v>
      </c>
    </row>
    <row r="121" spans="1:12" ht="33.75">
      <c r="A121" s="38" t="s">
        <v>169</v>
      </c>
      <c r="B121" s="37" t="s">
        <v>5</v>
      </c>
      <c r="C121" s="56" t="s">
        <v>69</v>
      </c>
      <c r="D121" s="59" t="s">
        <v>162</v>
      </c>
      <c r="E121" s="87" t="s">
        <v>171</v>
      </c>
      <c r="F121" s="98"/>
      <c r="G121" s="57" t="s">
        <v>72</v>
      </c>
      <c r="H121" s="39">
        <v>231000</v>
      </c>
      <c r="I121" s="40"/>
      <c r="J121" s="39">
        <v>231000</v>
      </c>
      <c r="K121" s="54" t="str">
        <f t="shared" si="2"/>
        <v>93403101900119990000</v>
      </c>
      <c r="L121" s="47" t="s">
        <v>170</v>
      </c>
    </row>
    <row r="122" spans="1:12" ht="22.5">
      <c r="A122" s="38" t="s">
        <v>114</v>
      </c>
      <c r="B122" s="37" t="s">
        <v>5</v>
      </c>
      <c r="C122" s="56" t="s">
        <v>69</v>
      </c>
      <c r="D122" s="59" t="s">
        <v>162</v>
      </c>
      <c r="E122" s="87" t="s">
        <v>171</v>
      </c>
      <c r="F122" s="98"/>
      <c r="G122" s="57" t="s">
        <v>5</v>
      </c>
      <c r="H122" s="39">
        <v>231000</v>
      </c>
      <c r="I122" s="40"/>
      <c r="J122" s="39">
        <v>231000</v>
      </c>
      <c r="K122" s="54" t="str">
        <f t="shared" si="2"/>
        <v>93403101900119990200</v>
      </c>
      <c r="L122" s="47" t="s">
        <v>172</v>
      </c>
    </row>
    <row r="123" spans="1:12" ht="22.5">
      <c r="A123" s="38" t="s">
        <v>116</v>
      </c>
      <c r="B123" s="37" t="s">
        <v>5</v>
      </c>
      <c r="C123" s="56" t="s">
        <v>69</v>
      </c>
      <c r="D123" s="59" t="s">
        <v>162</v>
      </c>
      <c r="E123" s="87" t="s">
        <v>171</v>
      </c>
      <c r="F123" s="98"/>
      <c r="G123" s="57" t="s">
        <v>118</v>
      </c>
      <c r="H123" s="39">
        <v>231000</v>
      </c>
      <c r="I123" s="40"/>
      <c r="J123" s="39">
        <v>231000</v>
      </c>
      <c r="K123" s="54" t="str">
        <f t="shared" si="2"/>
        <v>93403101900119990240</v>
      </c>
      <c r="L123" s="47" t="s">
        <v>173</v>
      </c>
    </row>
    <row r="124" spans="1:12" s="42" customFormat="1">
      <c r="A124" s="38" t="s">
        <v>119</v>
      </c>
      <c r="B124" s="37" t="s">
        <v>5</v>
      </c>
      <c r="C124" s="56" t="s">
        <v>69</v>
      </c>
      <c r="D124" s="59" t="s">
        <v>162</v>
      </c>
      <c r="E124" s="87" t="s">
        <v>171</v>
      </c>
      <c r="F124" s="98"/>
      <c r="G124" s="57" t="s">
        <v>120</v>
      </c>
      <c r="H124" s="39">
        <v>231000</v>
      </c>
      <c r="I124" s="40"/>
      <c r="J124" s="39">
        <f>IF(IF(H124="",0,H124)=0,0,(IF(H124&gt;0,IF(I124&gt;H124,0,H124-I124),IF(I124&gt;H124,H124-I124,0))))</f>
        <v>231000</v>
      </c>
      <c r="K124" s="54" t="str">
        <f t="shared" si="2"/>
        <v>93403101900119990244</v>
      </c>
      <c r="L124" s="41" t="str">
        <f>C124 &amp; D124 &amp;E124 &amp; F124 &amp; G124</f>
        <v>93403101900119990244</v>
      </c>
    </row>
    <row r="125" spans="1:12" ht="22.5">
      <c r="A125" s="38" t="s">
        <v>174</v>
      </c>
      <c r="B125" s="37" t="s">
        <v>5</v>
      </c>
      <c r="C125" s="56" t="s">
        <v>69</v>
      </c>
      <c r="D125" s="59" t="s">
        <v>176</v>
      </c>
      <c r="E125" s="87" t="s">
        <v>71</v>
      </c>
      <c r="F125" s="98"/>
      <c r="G125" s="57" t="s">
        <v>72</v>
      </c>
      <c r="H125" s="39">
        <v>540000</v>
      </c>
      <c r="I125" s="40"/>
      <c r="J125" s="39">
        <v>540000</v>
      </c>
      <c r="K125" s="54" t="str">
        <f t="shared" si="2"/>
        <v>93403140000000000000</v>
      </c>
      <c r="L125" s="47" t="s">
        <v>175</v>
      </c>
    </row>
    <row r="126" spans="1:12" ht="33.75">
      <c r="A126" s="38" t="s">
        <v>177</v>
      </c>
      <c r="B126" s="37" t="s">
        <v>5</v>
      </c>
      <c r="C126" s="56" t="s">
        <v>69</v>
      </c>
      <c r="D126" s="59" t="s">
        <v>176</v>
      </c>
      <c r="E126" s="87" t="s">
        <v>179</v>
      </c>
      <c r="F126" s="98"/>
      <c r="G126" s="57" t="s">
        <v>72</v>
      </c>
      <c r="H126" s="39">
        <v>540000</v>
      </c>
      <c r="I126" s="40"/>
      <c r="J126" s="39">
        <v>540000</v>
      </c>
      <c r="K126" s="54" t="str">
        <f t="shared" si="2"/>
        <v>93403142900000000000</v>
      </c>
      <c r="L126" s="47" t="s">
        <v>178</v>
      </c>
    </row>
    <row r="127" spans="1:12" ht="22.5">
      <c r="A127" s="38" t="s">
        <v>180</v>
      </c>
      <c r="B127" s="37" t="s">
        <v>5</v>
      </c>
      <c r="C127" s="56" t="s">
        <v>69</v>
      </c>
      <c r="D127" s="59" t="s">
        <v>176</v>
      </c>
      <c r="E127" s="87" t="s">
        <v>182</v>
      </c>
      <c r="F127" s="98"/>
      <c r="G127" s="57" t="s">
        <v>72</v>
      </c>
      <c r="H127" s="39">
        <v>540000</v>
      </c>
      <c r="I127" s="40"/>
      <c r="J127" s="39">
        <v>540000</v>
      </c>
      <c r="K127" s="54" t="str">
        <f t="shared" si="2"/>
        <v>93403142900300000000</v>
      </c>
      <c r="L127" s="47" t="s">
        <v>181</v>
      </c>
    </row>
    <row r="128" spans="1:12" ht="45">
      <c r="A128" s="38" t="s">
        <v>183</v>
      </c>
      <c r="B128" s="37" t="s">
        <v>5</v>
      </c>
      <c r="C128" s="56" t="s">
        <v>69</v>
      </c>
      <c r="D128" s="59" t="s">
        <v>176</v>
      </c>
      <c r="E128" s="87" t="s">
        <v>185</v>
      </c>
      <c r="F128" s="98"/>
      <c r="G128" s="57" t="s">
        <v>72</v>
      </c>
      <c r="H128" s="39">
        <v>540000</v>
      </c>
      <c r="I128" s="40"/>
      <c r="J128" s="39">
        <v>540000</v>
      </c>
      <c r="K128" s="54" t="str">
        <f t="shared" si="2"/>
        <v>93403142900319990000</v>
      </c>
      <c r="L128" s="47" t="s">
        <v>184</v>
      </c>
    </row>
    <row r="129" spans="1:12" ht="22.5">
      <c r="A129" s="38" t="s">
        <v>114</v>
      </c>
      <c r="B129" s="37" t="s">
        <v>5</v>
      </c>
      <c r="C129" s="56" t="s">
        <v>69</v>
      </c>
      <c r="D129" s="59" t="s">
        <v>176</v>
      </c>
      <c r="E129" s="87" t="s">
        <v>185</v>
      </c>
      <c r="F129" s="98"/>
      <c r="G129" s="57" t="s">
        <v>5</v>
      </c>
      <c r="H129" s="39">
        <v>540000</v>
      </c>
      <c r="I129" s="40"/>
      <c r="J129" s="39">
        <v>540000</v>
      </c>
      <c r="K129" s="54" t="str">
        <f t="shared" si="2"/>
        <v>93403142900319990200</v>
      </c>
      <c r="L129" s="47" t="s">
        <v>186</v>
      </c>
    </row>
    <row r="130" spans="1:12" ht="22.5">
      <c r="A130" s="38" t="s">
        <v>116</v>
      </c>
      <c r="B130" s="37" t="s">
        <v>5</v>
      </c>
      <c r="C130" s="56" t="s">
        <v>69</v>
      </c>
      <c r="D130" s="59" t="s">
        <v>176</v>
      </c>
      <c r="E130" s="87" t="s">
        <v>185</v>
      </c>
      <c r="F130" s="98"/>
      <c r="G130" s="57" t="s">
        <v>118</v>
      </c>
      <c r="H130" s="39">
        <v>540000</v>
      </c>
      <c r="I130" s="40"/>
      <c r="J130" s="39">
        <v>540000</v>
      </c>
      <c r="K130" s="54" t="str">
        <f t="shared" si="2"/>
        <v>93403142900319990240</v>
      </c>
      <c r="L130" s="47" t="s">
        <v>187</v>
      </c>
    </row>
    <row r="131" spans="1:12" s="42" customFormat="1">
      <c r="A131" s="38" t="s">
        <v>119</v>
      </c>
      <c r="B131" s="37" t="s">
        <v>5</v>
      </c>
      <c r="C131" s="56" t="s">
        <v>69</v>
      </c>
      <c r="D131" s="59" t="s">
        <v>176</v>
      </c>
      <c r="E131" s="87" t="s">
        <v>185</v>
      </c>
      <c r="F131" s="98"/>
      <c r="G131" s="57" t="s">
        <v>120</v>
      </c>
      <c r="H131" s="39">
        <v>540000</v>
      </c>
      <c r="I131" s="40"/>
      <c r="J131" s="39">
        <f>IF(IF(H131="",0,H131)=0,0,(IF(H131&gt;0,IF(I131&gt;H131,0,H131-I131),IF(I131&gt;H131,H131-I131,0))))</f>
        <v>540000</v>
      </c>
      <c r="K131" s="54" t="str">
        <f t="shared" si="2"/>
        <v>93403142900319990244</v>
      </c>
      <c r="L131" s="41" t="str">
        <f>C131 &amp; D131 &amp;E131 &amp; F131 &amp; G131</f>
        <v>93403142900319990244</v>
      </c>
    </row>
    <row r="132" spans="1:12">
      <c r="A132" s="38" t="s">
        <v>188</v>
      </c>
      <c r="B132" s="37" t="s">
        <v>5</v>
      </c>
      <c r="C132" s="56" t="s">
        <v>69</v>
      </c>
      <c r="D132" s="59" t="s">
        <v>190</v>
      </c>
      <c r="E132" s="87" t="s">
        <v>71</v>
      </c>
      <c r="F132" s="98"/>
      <c r="G132" s="57" t="s">
        <v>72</v>
      </c>
      <c r="H132" s="39">
        <v>24942050.09</v>
      </c>
      <c r="I132" s="40">
        <v>2003019.79</v>
      </c>
      <c r="J132" s="39">
        <v>22939030.300000001</v>
      </c>
      <c r="K132" s="54" t="str">
        <f t="shared" si="2"/>
        <v>93404000000000000000</v>
      </c>
      <c r="L132" s="47" t="s">
        <v>189</v>
      </c>
    </row>
    <row r="133" spans="1:12">
      <c r="A133" s="38" t="s">
        <v>191</v>
      </c>
      <c r="B133" s="37" t="s">
        <v>5</v>
      </c>
      <c r="C133" s="56" t="s">
        <v>69</v>
      </c>
      <c r="D133" s="59" t="s">
        <v>193</v>
      </c>
      <c r="E133" s="87" t="s">
        <v>71</v>
      </c>
      <c r="F133" s="98"/>
      <c r="G133" s="57" t="s">
        <v>72</v>
      </c>
      <c r="H133" s="39">
        <v>24542050.09</v>
      </c>
      <c r="I133" s="40">
        <v>1984719.79</v>
      </c>
      <c r="J133" s="39">
        <v>22557330.300000001</v>
      </c>
      <c r="K133" s="54" t="str">
        <f t="shared" si="2"/>
        <v>93404090000000000000</v>
      </c>
      <c r="L133" s="47" t="s">
        <v>192</v>
      </c>
    </row>
    <row r="134" spans="1:12" ht="45">
      <c r="A134" s="38" t="s">
        <v>194</v>
      </c>
      <c r="B134" s="37" t="s">
        <v>5</v>
      </c>
      <c r="C134" s="56" t="s">
        <v>69</v>
      </c>
      <c r="D134" s="59" t="s">
        <v>193</v>
      </c>
      <c r="E134" s="87" t="s">
        <v>196</v>
      </c>
      <c r="F134" s="98"/>
      <c r="G134" s="57" t="s">
        <v>72</v>
      </c>
      <c r="H134" s="39">
        <v>24542050.09</v>
      </c>
      <c r="I134" s="40">
        <v>1984719.79</v>
      </c>
      <c r="J134" s="39">
        <v>22557330.300000001</v>
      </c>
      <c r="K134" s="54" t="str">
        <f t="shared" si="2"/>
        <v>93404091300000000000</v>
      </c>
      <c r="L134" s="47" t="s">
        <v>195</v>
      </c>
    </row>
    <row r="135" spans="1:12" ht="22.5">
      <c r="A135" s="38" t="s">
        <v>197</v>
      </c>
      <c r="B135" s="37" t="s">
        <v>5</v>
      </c>
      <c r="C135" s="56" t="s">
        <v>69</v>
      </c>
      <c r="D135" s="59" t="s">
        <v>193</v>
      </c>
      <c r="E135" s="87" t="s">
        <v>199</v>
      </c>
      <c r="F135" s="98"/>
      <c r="G135" s="57" t="s">
        <v>72</v>
      </c>
      <c r="H135" s="39">
        <v>6137908.0800000001</v>
      </c>
      <c r="I135" s="40">
        <v>1984719.79</v>
      </c>
      <c r="J135" s="39">
        <v>4153188.29</v>
      </c>
      <c r="K135" s="54" t="str">
        <f t="shared" si="2"/>
        <v>93404091300100000000</v>
      </c>
      <c r="L135" s="47" t="s">
        <v>198</v>
      </c>
    </row>
    <row r="136" spans="1:12" ht="33.75">
      <c r="A136" s="38" t="s">
        <v>200</v>
      </c>
      <c r="B136" s="37" t="s">
        <v>5</v>
      </c>
      <c r="C136" s="56" t="s">
        <v>69</v>
      </c>
      <c r="D136" s="59" t="s">
        <v>193</v>
      </c>
      <c r="E136" s="87" t="s">
        <v>202</v>
      </c>
      <c r="F136" s="98"/>
      <c r="G136" s="57" t="s">
        <v>72</v>
      </c>
      <c r="H136" s="39">
        <v>4692336.22</v>
      </c>
      <c r="I136" s="40">
        <v>1984719.79</v>
      </c>
      <c r="J136" s="39">
        <v>2707616.43</v>
      </c>
      <c r="K136" s="54" t="str">
        <f t="shared" si="2"/>
        <v>93404091300110010000</v>
      </c>
      <c r="L136" s="47" t="s">
        <v>201</v>
      </c>
    </row>
    <row r="137" spans="1:12" ht="22.5">
      <c r="A137" s="66" t="s">
        <v>114</v>
      </c>
      <c r="B137" s="37" t="s">
        <v>5</v>
      </c>
      <c r="C137" s="56" t="s">
        <v>69</v>
      </c>
      <c r="D137" s="59" t="s">
        <v>193</v>
      </c>
      <c r="E137" s="87" t="s">
        <v>202</v>
      </c>
      <c r="F137" s="98"/>
      <c r="G137" s="57" t="s">
        <v>5</v>
      </c>
      <c r="H137" s="39">
        <v>4692336.22</v>
      </c>
      <c r="I137" s="40">
        <v>1984719.79</v>
      </c>
      <c r="J137" s="39">
        <v>2707616.43</v>
      </c>
      <c r="K137" s="54" t="str">
        <f t="shared" si="2"/>
        <v>93404091300110010200</v>
      </c>
      <c r="L137" s="47" t="s">
        <v>203</v>
      </c>
    </row>
    <row r="138" spans="1:12" ht="22.5">
      <c r="A138" s="80" t="s">
        <v>116</v>
      </c>
      <c r="B138" s="68" t="s">
        <v>5</v>
      </c>
      <c r="C138" s="56" t="s">
        <v>69</v>
      </c>
      <c r="D138" s="59" t="s">
        <v>193</v>
      </c>
      <c r="E138" s="87" t="s">
        <v>202</v>
      </c>
      <c r="F138" s="98"/>
      <c r="G138" s="57" t="s">
        <v>118</v>
      </c>
      <c r="H138" s="69">
        <v>4692336.22</v>
      </c>
      <c r="I138" s="70">
        <v>1984719.79</v>
      </c>
      <c r="J138" s="69">
        <v>2707616.43</v>
      </c>
      <c r="K138" s="54" t="str">
        <f t="shared" si="2"/>
        <v>93404091300110010240</v>
      </c>
      <c r="L138" s="47" t="s">
        <v>204</v>
      </c>
    </row>
    <row r="139" spans="1:12" s="42" customFormat="1">
      <c r="A139" s="38" t="s">
        <v>119</v>
      </c>
      <c r="B139" s="37" t="s">
        <v>5</v>
      </c>
      <c r="C139" s="56" t="s">
        <v>69</v>
      </c>
      <c r="D139" s="59" t="s">
        <v>193</v>
      </c>
      <c r="E139" s="87" t="s">
        <v>202</v>
      </c>
      <c r="F139" s="98"/>
      <c r="G139" s="57" t="s">
        <v>120</v>
      </c>
      <c r="H139" s="39">
        <v>4692336.22</v>
      </c>
      <c r="I139" s="40">
        <v>1984719.79</v>
      </c>
      <c r="J139" s="39">
        <f>IF(IF(H139="",0,H139)=0,0,(IF(H139&gt;0,IF(I139&gt;H139,0,H139-I139),IF(I139&gt;H139,H139-I139,0))))</f>
        <v>2707616.43</v>
      </c>
      <c r="K139" s="54" t="str">
        <f t="shared" si="2"/>
        <v>93404091300110010244</v>
      </c>
      <c r="L139" s="41" t="str">
        <f>C139 &amp; D139 &amp;E139 &amp; F139 &amp; G139</f>
        <v>93404091300110010244</v>
      </c>
    </row>
    <row r="140" spans="1:12" ht="33.75">
      <c r="A140" s="38" t="s">
        <v>205</v>
      </c>
      <c r="B140" s="37" t="s">
        <v>5</v>
      </c>
      <c r="C140" s="56" t="s">
        <v>69</v>
      </c>
      <c r="D140" s="59" t="s">
        <v>193</v>
      </c>
      <c r="E140" s="87" t="s">
        <v>207</v>
      </c>
      <c r="F140" s="98"/>
      <c r="G140" s="57" t="s">
        <v>72</v>
      </c>
      <c r="H140" s="39">
        <v>1373293.27</v>
      </c>
      <c r="I140" s="40"/>
      <c r="J140" s="39">
        <v>1373293.27</v>
      </c>
      <c r="K140" s="54" t="str">
        <f t="shared" si="2"/>
        <v>93404091300171520000</v>
      </c>
      <c r="L140" s="47" t="s">
        <v>206</v>
      </c>
    </row>
    <row r="141" spans="1:12" ht="22.5">
      <c r="A141" s="38" t="s">
        <v>114</v>
      </c>
      <c r="B141" s="37" t="s">
        <v>5</v>
      </c>
      <c r="C141" s="56" t="s">
        <v>69</v>
      </c>
      <c r="D141" s="59" t="s">
        <v>193</v>
      </c>
      <c r="E141" s="87" t="s">
        <v>207</v>
      </c>
      <c r="F141" s="98"/>
      <c r="G141" s="57" t="s">
        <v>5</v>
      </c>
      <c r="H141" s="39">
        <v>1373293.27</v>
      </c>
      <c r="I141" s="40"/>
      <c r="J141" s="39">
        <v>1373293.27</v>
      </c>
      <c r="K141" s="54" t="str">
        <f t="shared" ref="K141:K204" si="3">C141 &amp; D141 &amp;E141 &amp; F141 &amp; G141</f>
        <v>93404091300171520200</v>
      </c>
      <c r="L141" s="47" t="s">
        <v>208</v>
      </c>
    </row>
    <row r="142" spans="1:12" ht="22.5">
      <c r="A142" s="38" t="s">
        <v>116</v>
      </c>
      <c r="B142" s="37" t="s">
        <v>5</v>
      </c>
      <c r="C142" s="56" t="s">
        <v>69</v>
      </c>
      <c r="D142" s="59" t="s">
        <v>193</v>
      </c>
      <c r="E142" s="87" t="s">
        <v>207</v>
      </c>
      <c r="F142" s="98"/>
      <c r="G142" s="57" t="s">
        <v>118</v>
      </c>
      <c r="H142" s="39">
        <v>1373293.27</v>
      </c>
      <c r="I142" s="40"/>
      <c r="J142" s="39">
        <v>1373293.27</v>
      </c>
      <c r="K142" s="54" t="str">
        <f t="shared" si="3"/>
        <v>93404091300171520240</v>
      </c>
      <c r="L142" s="47" t="s">
        <v>209</v>
      </c>
    </row>
    <row r="143" spans="1:12" s="42" customFormat="1">
      <c r="A143" s="38" t="s">
        <v>119</v>
      </c>
      <c r="B143" s="37" t="s">
        <v>5</v>
      </c>
      <c r="C143" s="56" t="s">
        <v>69</v>
      </c>
      <c r="D143" s="59" t="s">
        <v>193</v>
      </c>
      <c r="E143" s="87" t="s">
        <v>207</v>
      </c>
      <c r="F143" s="98"/>
      <c r="G143" s="57" t="s">
        <v>120</v>
      </c>
      <c r="H143" s="39">
        <v>1373293.27</v>
      </c>
      <c r="I143" s="40"/>
      <c r="J143" s="39">
        <f>IF(IF(H143="",0,H143)=0,0,(IF(H143&gt;0,IF(I143&gt;H143,0,H143-I143),IF(I143&gt;H143,H143-I143,0))))</f>
        <v>1373293.27</v>
      </c>
      <c r="K143" s="54" t="str">
        <f t="shared" si="3"/>
        <v>93404091300171520244</v>
      </c>
      <c r="L143" s="41" t="str">
        <f>C143 &amp; D143 &amp;E143 &amp; F143 &amp; G143</f>
        <v>93404091300171520244</v>
      </c>
    </row>
    <row r="144" spans="1:12" ht="33.75">
      <c r="A144" s="38" t="s">
        <v>210</v>
      </c>
      <c r="B144" s="37" t="s">
        <v>5</v>
      </c>
      <c r="C144" s="56" t="s">
        <v>69</v>
      </c>
      <c r="D144" s="59" t="s">
        <v>193</v>
      </c>
      <c r="E144" s="87" t="s">
        <v>212</v>
      </c>
      <c r="F144" s="98"/>
      <c r="G144" s="57" t="s">
        <v>72</v>
      </c>
      <c r="H144" s="39">
        <v>72278.59</v>
      </c>
      <c r="I144" s="40"/>
      <c r="J144" s="39">
        <v>72278.59</v>
      </c>
      <c r="K144" s="54" t="str">
        <f t="shared" si="3"/>
        <v>934040913001S1520000</v>
      </c>
      <c r="L144" s="47" t="s">
        <v>211</v>
      </c>
    </row>
    <row r="145" spans="1:12" ht="22.5">
      <c r="A145" s="38" t="s">
        <v>114</v>
      </c>
      <c r="B145" s="37" t="s">
        <v>5</v>
      </c>
      <c r="C145" s="56" t="s">
        <v>69</v>
      </c>
      <c r="D145" s="59" t="s">
        <v>193</v>
      </c>
      <c r="E145" s="87" t="s">
        <v>212</v>
      </c>
      <c r="F145" s="98"/>
      <c r="G145" s="57" t="s">
        <v>5</v>
      </c>
      <c r="H145" s="39">
        <v>72278.59</v>
      </c>
      <c r="I145" s="40"/>
      <c r="J145" s="39">
        <v>72278.59</v>
      </c>
      <c r="K145" s="54" t="str">
        <f t="shared" si="3"/>
        <v>934040913001S1520200</v>
      </c>
      <c r="L145" s="47" t="s">
        <v>213</v>
      </c>
    </row>
    <row r="146" spans="1:12" ht="22.5">
      <c r="A146" s="38" t="s">
        <v>116</v>
      </c>
      <c r="B146" s="37" t="s">
        <v>5</v>
      </c>
      <c r="C146" s="56" t="s">
        <v>69</v>
      </c>
      <c r="D146" s="59" t="s">
        <v>193</v>
      </c>
      <c r="E146" s="87" t="s">
        <v>212</v>
      </c>
      <c r="F146" s="98"/>
      <c r="G146" s="57" t="s">
        <v>118</v>
      </c>
      <c r="H146" s="39">
        <v>72278.59</v>
      </c>
      <c r="I146" s="40"/>
      <c r="J146" s="39">
        <v>72278.59</v>
      </c>
      <c r="K146" s="54" t="str">
        <f t="shared" si="3"/>
        <v>934040913001S1520240</v>
      </c>
      <c r="L146" s="47" t="s">
        <v>214</v>
      </c>
    </row>
    <row r="147" spans="1:12" s="42" customFormat="1">
      <c r="A147" s="38" t="s">
        <v>119</v>
      </c>
      <c r="B147" s="37" t="s">
        <v>5</v>
      </c>
      <c r="C147" s="56" t="s">
        <v>69</v>
      </c>
      <c r="D147" s="59" t="s">
        <v>193</v>
      </c>
      <c r="E147" s="87" t="s">
        <v>212</v>
      </c>
      <c r="F147" s="98"/>
      <c r="G147" s="57" t="s">
        <v>120</v>
      </c>
      <c r="H147" s="39">
        <v>72278.59</v>
      </c>
      <c r="I147" s="40"/>
      <c r="J147" s="39">
        <f>IF(IF(H147="",0,H147)=0,0,(IF(H147&gt;0,IF(I147&gt;H147,0,H147-I147),IF(I147&gt;H147,H147-I147,0))))</f>
        <v>72278.59</v>
      </c>
      <c r="K147" s="54" t="str">
        <f t="shared" si="3"/>
        <v>934040913001S1520244</v>
      </c>
      <c r="L147" s="41" t="str">
        <f>C147 &amp; D147 &amp;E147 &amp; F147 &amp; G147</f>
        <v>934040913001S1520244</v>
      </c>
    </row>
    <row r="148" spans="1:12">
      <c r="A148" s="38" t="s">
        <v>215</v>
      </c>
      <c r="B148" s="37" t="s">
        <v>5</v>
      </c>
      <c r="C148" s="56" t="s">
        <v>69</v>
      </c>
      <c r="D148" s="59" t="s">
        <v>193</v>
      </c>
      <c r="E148" s="87" t="s">
        <v>217</v>
      </c>
      <c r="F148" s="98"/>
      <c r="G148" s="57" t="s">
        <v>72</v>
      </c>
      <c r="H148" s="39">
        <v>18304142.010000002</v>
      </c>
      <c r="I148" s="40">
        <v>0</v>
      </c>
      <c r="J148" s="39">
        <v>18304142.010000002</v>
      </c>
      <c r="K148" s="54" t="str">
        <f t="shared" si="3"/>
        <v>93404091300200000000</v>
      </c>
      <c r="L148" s="47" t="s">
        <v>216</v>
      </c>
    </row>
    <row r="149" spans="1:12" ht="33.75">
      <c r="A149" s="38" t="s">
        <v>200</v>
      </c>
      <c r="B149" s="37" t="s">
        <v>5</v>
      </c>
      <c r="C149" s="56" t="s">
        <v>69</v>
      </c>
      <c r="D149" s="59" t="s">
        <v>193</v>
      </c>
      <c r="E149" s="87" t="s">
        <v>219</v>
      </c>
      <c r="F149" s="98"/>
      <c r="G149" s="57" t="s">
        <v>72</v>
      </c>
      <c r="H149" s="39">
        <v>100000</v>
      </c>
      <c r="I149" s="40">
        <v>0</v>
      </c>
      <c r="J149" s="39">
        <v>100000</v>
      </c>
      <c r="K149" s="54" t="str">
        <f t="shared" si="3"/>
        <v>93404091300210010000</v>
      </c>
      <c r="L149" s="47" t="s">
        <v>218</v>
      </c>
    </row>
    <row r="150" spans="1:12" ht="22.5">
      <c r="A150" s="38" t="s">
        <v>114</v>
      </c>
      <c r="B150" s="37" t="s">
        <v>5</v>
      </c>
      <c r="C150" s="56" t="s">
        <v>69</v>
      </c>
      <c r="D150" s="59" t="s">
        <v>193</v>
      </c>
      <c r="E150" s="87" t="s">
        <v>219</v>
      </c>
      <c r="F150" s="98"/>
      <c r="G150" s="57" t="s">
        <v>5</v>
      </c>
      <c r="H150" s="39">
        <v>100000</v>
      </c>
      <c r="I150" s="40">
        <v>0</v>
      </c>
      <c r="J150" s="39">
        <v>100000</v>
      </c>
      <c r="K150" s="54" t="str">
        <f t="shared" si="3"/>
        <v>93404091300210010200</v>
      </c>
      <c r="L150" s="47" t="s">
        <v>220</v>
      </c>
    </row>
    <row r="151" spans="1:12" ht="22.5">
      <c r="A151" s="38" t="s">
        <v>116</v>
      </c>
      <c r="B151" s="37" t="s">
        <v>5</v>
      </c>
      <c r="C151" s="56" t="s">
        <v>69</v>
      </c>
      <c r="D151" s="59" t="s">
        <v>193</v>
      </c>
      <c r="E151" s="87" t="s">
        <v>219</v>
      </c>
      <c r="F151" s="98"/>
      <c r="G151" s="57" t="s">
        <v>118</v>
      </c>
      <c r="H151" s="39">
        <v>100000</v>
      </c>
      <c r="I151" s="40">
        <v>0</v>
      </c>
      <c r="J151" s="39">
        <v>100000</v>
      </c>
      <c r="K151" s="54" t="str">
        <f t="shared" si="3"/>
        <v>93404091300210010240</v>
      </c>
      <c r="L151" s="47" t="s">
        <v>221</v>
      </c>
    </row>
    <row r="152" spans="1:12" s="42" customFormat="1">
      <c r="A152" s="38" t="s">
        <v>119</v>
      </c>
      <c r="B152" s="37" t="s">
        <v>5</v>
      </c>
      <c r="C152" s="56" t="s">
        <v>69</v>
      </c>
      <c r="D152" s="59" t="s">
        <v>193</v>
      </c>
      <c r="E152" s="87" t="s">
        <v>219</v>
      </c>
      <c r="F152" s="98"/>
      <c r="G152" s="57" t="s">
        <v>120</v>
      </c>
      <c r="H152" s="39">
        <v>100000</v>
      </c>
      <c r="I152" s="40">
        <v>0</v>
      </c>
      <c r="J152" s="39">
        <f>IF(IF(H152="",0,H152)=0,0,(IF(H152&gt;0,IF(I152&gt;H152,0,H152-I152),IF(I152&gt;H152,H152-I152,0))))</f>
        <v>100000</v>
      </c>
      <c r="K152" s="54" t="str">
        <f t="shared" si="3"/>
        <v>93404091300210010244</v>
      </c>
      <c r="L152" s="41" t="str">
        <f>C152 &amp; D152 &amp;E152 &amp; F152 &amp; G152</f>
        <v>93404091300210010244</v>
      </c>
    </row>
    <row r="153" spans="1:12" ht="33.75">
      <c r="A153" s="38" t="s">
        <v>205</v>
      </c>
      <c r="B153" s="37" t="s">
        <v>5</v>
      </c>
      <c r="C153" s="56" t="s">
        <v>69</v>
      </c>
      <c r="D153" s="59" t="s">
        <v>193</v>
      </c>
      <c r="E153" s="87" t="s">
        <v>223</v>
      </c>
      <c r="F153" s="98"/>
      <c r="G153" s="57" t="s">
        <v>72</v>
      </c>
      <c r="H153" s="39">
        <v>545706.73</v>
      </c>
      <c r="I153" s="40">
        <v>0</v>
      </c>
      <c r="J153" s="39">
        <v>545706.73</v>
      </c>
      <c r="K153" s="54" t="str">
        <f t="shared" si="3"/>
        <v>93404091300271520000</v>
      </c>
      <c r="L153" s="47" t="s">
        <v>222</v>
      </c>
    </row>
    <row r="154" spans="1:12" ht="22.5">
      <c r="A154" s="38" t="s">
        <v>114</v>
      </c>
      <c r="B154" s="37" t="s">
        <v>5</v>
      </c>
      <c r="C154" s="56" t="s">
        <v>69</v>
      </c>
      <c r="D154" s="59" t="s">
        <v>193</v>
      </c>
      <c r="E154" s="87" t="s">
        <v>223</v>
      </c>
      <c r="F154" s="98"/>
      <c r="G154" s="57" t="s">
        <v>5</v>
      </c>
      <c r="H154" s="39">
        <v>545706.73</v>
      </c>
      <c r="I154" s="40">
        <v>0</v>
      </c>
      <c r="J154" s="39">
        <v>545706.73</v>
      </c>
      <c r="K154" s="54" t="str">
        <f t="shared" si="3"/>
        <v>93404091300271520200</v>
      </c>
      <c r="L154" s="47" t="s">
        <v>224</v>
      </c>
    </row>
    <row r="155" spans="1:12" ht="22.5">
      <c r="A155" s="38" t="s">
        <v>116</v>
      </c>
      <c r="B155" s="37" t="s">
        <v>5</v>
      </c>
      <c r="C155" s="56" t="s">
        <v>69</v>
      </c>
      <c r="D155" s="59" t="s">
        <v>193</v>
      </c>
      <c r="E155" s="87" t="s">
        <v>223</v>
      </c>
      <c r="F155" s="98"/>
      <c r="G155" s="57" t="s">
        <v>118</v>
      </c>
      <c r="H155" s="39">
        <v>545706.73</v>
      </c>
      <c r="I155" s="40">
        <v>0</v>
      </c>
      <c r="J155" s="39">
        <v>545706.73</v>
      </c>
      <c r="K155" s="54" t="str">
        <f t="shared" si="3"/>
        <v>93404091300271520240</v>
      </c>
      <c r="L155" s="47" t="s">
        <v>225</v>
      </c>
    </row>
    <row r="156" spans="1:12" s="42" customFormat="1">
      <c r="A156" s="38" t="s">
        <v>119</v>
      </c>
      <c r="B156" s="37" t="s">
        <v>5</v>
      </c>
      <c r="C156" s="56" t="s">
        <v>69</v>
      </c>
      <c r="D156" s="59" t="s">
        <v>193</v>
      </c>
      <c r="E156" s="87" t="s">
        <v>223</v>
      </c>
      <c r="F156" s="98"/>
      <c r="G156" s="57" t="s">
        <v>120</v>
      </c>
      <c r="H156" s="39">
        <v>545706.73</v>
      </c>
      <c r="I156" s="40">
        <v>0</v>
      </c>
      <c r="J156" s="39">
        <f>IF(IF(H156="",0,H156)=0,0,(IF(H156&gt;0,IF(I156&gt;H156,0,H156-I156),IF(I156&gt;H156,H156-I156,0))))</f>
        <v>545706.73</v>
      </c>
      <c r="K156" s="54" t="str">
        <f t="shared" si="3"/>
        <v>93404091300271520244</v>
      </c>
      <c r="L156" s="41" t="str">
        <f>C156 &amp; D156 &amp;E156 &amp; F156 &amp; G156</f>
        <v>93404091300271520244</v>
      </c>
    </row>
    <row r="157" spans="1:12" ht="67.5">
      <c r="A157" s="38" t="s">
        <v>226</v>
      </c>
      <c r="B157" s="37" t="s">
        <v>5</v>
      </c>
      <c r="C157" s="56" t="s">
        <v>69</v>
      </c>
      <c r="D157" s="59" t="s">
        <v>193</v>
      </c>
      <c r="E157" s="87" t="s">
        <v>228</v>
      </c>
      <c r="F157" s="98"/>
      <c r="G157" s="57" t="s">
        <v>72</v>
      </c>
      <c r="H157" s="39">
        <v>17428100</v>
      </c>
      <c r="I157" s="40">
        <v>0</v>
      </c>
      <c r="J157" s="39">
        <v>17428100</v>
      </c>
      <c r="K157" s="54" t="str">
        <f t="shared" si="3"/>
        <v>93404091300271540000</v>
      </c>
      <c r="L157" s="47" t="s">
        <v>227</v>
      </c>
    </row>
    <row r="158" spans="1:12" ht="22.5">
      <c r="A158" s="66" t="s">
        <v>114</v>
      </c>
      <c r="B158" s="37" t="s">
        <v>5</v>
      </c>
      <c r="C158" s="56" t="s">
        <v>69</v>
      </c>
      <c r="D158" s="59" t="s">
        <v>193</v>
      </c>
      <c r="E158" s="87" t="s">
        <v>228</v>
      </c>
      <c r="F158" s="98"/>
      <c r="G158" s="57" t="s">
        <v>5</v>
      </c>
      <c r="H158" s="39">
        <v>17428100</v>
      </c>
      <c r="I158" s="40">
        <v>0</v>
      </c>
      <c r="J158" s="39">
        <v>17428100</v>
      </c>
      <c r="K158" s="54" t="str">
        <f t="shared" si="3"/>
        <v>93404091300271540200</v>
      </c>
      <c r="L158" s="47" t="s">
        <v>229</v>
      </c>
    </row>
    <row r="159" spans="1:12" ht="22.5">
      <c r="A159" s="80" t="s">
        <v>116</v>
      </c>
      <c r="B159" s="68" t="s">
        <v>5</v>
      </c>
      <c r="C159" s="56" t="s">
        <v>69</v>
      </c>
      <c r="D159" s="59" t="s">
        <v>193</v>
      </c>
      <c r="E159" s="87" t="s">
        <v>228</v>
      </c>
      <c r="F159" s="98"/>
      <c r="G159" s="57" t="s">
        <v>118</v>
      </c>
      <c r="H159" s="69">
        <v>17428100</v>
      </c>
      <c r="I159" s="70">
        <v>0</v>
      </c>
      <c r="J159" s="69">
        <v>17428100</v>
      </c>
      <c r="K159" s="54" t="str">
        <f t="shared" si="3"/>
        <v>93404091300271540240</v>
      </c>
      <c r="L159" s="47" t="s">
        <v>230</v>
      </c>
    </row>
    <row r="160" spans="1:12" s="42" customFormat="1">
      <c r="A160" s="38" t="s">
        <v>119</v>
      </c>
      <c r="B160" s="37" t="s">
        <v>5</v>
      </c>
      <c r="C160" s="56" t="s">
        <v>69</v>
      </c>
      <c r="D160" s="59" t="s">
        <v>193</v>
      </c>
      <c r="E160" s="87" t="s">
        <v>228</v>
      </c>
      <c r="F160" s="98"/>
      <c r="G160" s="57" t="s">
        <v>120</v>
      </c>
      <c r="H160" s="39">
        <v>17428100</v>
      </c>
      <c r="I160" s="40">
        <v>0</v>
      </c>
      <c r="J160" s="39">
        <f>IF(IF(H160="",0,H160)=0,0,(IF(H160&gt;0,IF(I160&gt;H160,0,H160-I160),IF(I160&gt;H160,H160-I160,0))))</f>
        <v>17428100</v>
      </c>
      <c r="K160" s="54" t="str">
        <f t="shared" si="3"/>
        <v>93404091300271540244</v>
      </c>
      <c r="L160" s="41" t="str">
        <f>C160 &amp; D160 &amp;E160 &amp; F160 &amp; G160</f>
        <v>93404091300271540244</v>
      </c>
    </row>
    <row r="161" spans="1:12" ht="33.75">
      <c r="A161" s="38" t="s">
        <v>210</v>
      </c>
      <c r="B161" s="37" t="s">
        <v>5</v>
      </c>
      <c r="C161" s="56" t="s">
        <v>69</v>
      </c>
      <c r="D161" s="59" t="s">
        <v>193</v>
      </c>
      <c r="E161" s="87" t="s">
        <v>232</v>
      </c>
      <c r="F161" s="98"/>
      <c r="G161" s="57" t="s">
        <v>72</v>
      </c>
      <c r="H161" s="39">
        <v>54293.279999999999</v>
      </c>
      <c r="I161" s="40">
        <v>0</v>
      </c>
      <c r="J161" s="39">
        <v>54293.279999999999</v>
      </c>
      <c r="K161" s="54" t="str">
        <f t="shared" si="3"/>
        <v>934040913002S1520000</v>
      </c>
      <c r="L161" s="47" t="s">
        <v>231</v>
      </c>
    </row>
    <row r="162" spans="1:12" ht="22.5">
      <c r="A162" s="38" t="s">
        <v>114</v>
      </c>
      <c r="B162" s="37" t="s">
        <v>5</v>
      </c>
      <c r="C162" s="56" t="s">
        <v>69</v>
      </c>
      <c r="D162" s="59" t="s">
        <v>193</v>
      </c>
      <c r="E162" s="87" t="s">
        <v>232</v>
      </c>
      <c r="F162" s="98"/>
      <c r="G162" s="57" t="s">
        <v>5</v>
      </c>
      <c r="H162" s="39">
        <v>54293.279999999999</v>
      </c>
      <c r="I162" s="40">
        <v>0</v>
      </c>
      <c r="J162" s="39">
        <v>54293.279999999999</v>
      </c>
      <c r="K162" s="54" t="str">
        <f t="shared" si="3"/>
        <v>934040913002S1520200</v>
      </c>
      <c r="L162" s="47" t="s">
        <v>233</v>
      </c>
    </row>
    <row r="163" spans="1:12" ht="22.5">
      <c r="A163" s="38" t="s">
        <v>116</v>
      </c>
      <c r="B163" s="37" t="s">
        <v>5</v>
      </c>
      <c r="C163" s="56" t="s">
        <v>69</v>
      </c>
      <c r="D163" s="59" t="s">
        <v>193</v>
      </c>
      <c r="E163" s="87" t="s">
        <v>232</v>
      </c>
      <c r="F163" s="98"/>
      <c r="G163" s="57" t="s">
        <v>118</v>
      </c>
      <c r="H163" s="39">
        <v>54293.279999999999</v>
      </c>
      <c r="I163" s="40">
        <v>0</v>
      </c>
      <c r="J163" s="39">
        <v>54293.279999999999</v>
      </c>
      <c r="K163" s="54" t="str">
        <f t="shared" si="3"/>
        <v>934040913002S1520240</v>
      </c>
      <c r="L163" s="47" t="s">
        <v>234</v>
      </c>
    </row>
    <row r="164" spans="1:12" s="42" customFormat="1">
      <c r="A164" s="38" t="s">
        <v>119</v>
      </c>
      <c r="B164" s="37" t="s">
        <v>5</v>
      </c>
      <c r="C164" s="56" t="s">
        <v>69</v>
      </c>
      <c r="D164" s="59" t="s">
        <v>193</v>
      </c>
      <c r="E164" s="87" t="s">
        <v>232</v>
      </c>
      <c r="F164" s="98"/>
      <c r="G164" s="57" t="s">
        <v>120</v>
      </c>
      <c r="H164" s="39">
        <v>54293.279999999999</v>
      </c>
      <c r="I164" s="40">
        <v>0</v>
      </c>
      <c r="J164" s="39">
        <f>IF(IF(H164="",0,H164)=0,0,(IF(H164&gt;0,IF(I164&gt;H164,0,H164-I164),IF(I164&gt;H164,H164-I164,0))))</f>
        <v>54293.279999999999</v>
      </c>
      <c r="K164" s="54" t="str">
        <f t="shared" si="3"/>
        <v>934040913002S1520244</v>
      </c>
      <c r="L164" s="41" t="str">
        <f>C164 &amp; D164 &amp;E164 &amp; F164 &amp; G164</f>
        <v>934040913002S1520244</v>
      </c>
    </row>
    <row r="165" spans="1:12" ht="78.75">
      <c r="A165" s="38" t="s">
        <v>235</v>
      </c>
      <c r="B165" s="37" t="s">
        <v>5</v>
      </c>
      <c r="C165" s="56" t="s">
        <v>69</v>
      </c>
      <c r="D165" s="59" t="s">
        <v>193</v>
      </c>
      <c r="E165" s="87" t="s">
        <v>237</v>
      </c>
      <c r="F165" s="98"/>
      <c r="G165" s="57" t="s">
        <v>72</v>
      </c>
      <c r="H165" s="39">
        <v>176042</v>
      </c>
      <c r="I165" s="40">
        <v>0</v>
      </c>
      <c r="J165" s="39">
        <v>176042</v>
      </c>
      <c r="K165" s="54" t="str">
        <f t="shared" si="3"/>
        <v>934040913002S1540000</v>
      </c>
      <c r="L165" s="47" t="s">
        <v>236</v>
      </c>
    </row>
    <row r="166" spans="1:12" ht="22.5">
      <c r="A166" s="38" t="s">
        <v>114</v>
      </c>
      <c r="B166" s="37" t="s">
        <v>5</v>
      </c>
      <c r="C166" s="56" t="s">
        <v>69</v>
      </c>
      <c r="D166" s="59" t="s">
        <v>193</v>
      </c>
      <c r="E166" s="87" t="s">
        <v>237</v>
      </c>
      <c r="F166" s="98"/>
      <c r="G166" s="57" t="s">
        <v>5</v>
      </c>
      <c r="H166" s="39">
        <v>176042</v>
      </c>
      <c r="I166" s="40">
        <v>0</v>
      </c>
      <c r="J166" s="39">
        <v>176042</v>
      </c>
      <c r="K166" s="54" t="str">
        <f t="shared" si="3"/>
        <v>934040913002S1540200</v>
      </c>
      <c r="L166" s="47" t="s">
        <v>238</v>
      </c>
    </row>
    <row r="167" spans="1:12" ht="22.5">
      <c r="A167" s="38" t="s">
        <v>116</v>
      </c>
      <c r="B167" s="37" t="s">
        <v>5</v>
      </c>
      <c r="C167" s="56" t="s">
        <v>69</v>
      </c>
      <c r="D167" s="59" t="s">
        <v>193</v>
      </c>
      <c r="E167" s="87" t="s">
        <v>237</v>
      </c>
      <c r="F167" s="98"/>
      <c r="G167" s="57" t="s">
        <v>118</v>
      </c>
      <c r="H167" s="39">
        <v>176042</v>
      </c>
      <c r="I167" s="40">
        <v>0</v>
      </c>
      <c r="J167" s="39">
        <v>176042</v>
      </c>
      <c r="K167" s="54" t="str">
        <f t="shared" si="3"/>
        <v>934040913002S1540240</v>
      </c>
      <c r="L167" s="47" t="s">
        <v>239</v>
      </c>
    </row>
    <row r="168" spans="1:12" s="42" customFormat="1">
      <c r="A168" s="38" t="s">
        <v>119</v>
      </c>
      <c r="B168" s="37" t="s">
        <v>5</v>
      </c>
      <c r="C168" s="56" t="s">
        <v>69</v>
      </c>
      <c r="D168" s="59" t="s">
        <v>193</v>
      </c>
      <c r="E168" s="87" t="s">
        <v>237</v>
      </c>
      <c r="F168" s="98"/>
      <c r="G168" s="57" t="s">
        <v>120</v>
      </c>
      <c r="H168" s="39">
        <v>176042</v>
      </c>
      <c r="I168" s="40">
        <v>0</v>
      </c>
      <c r="J168" s="39">
        <f>IF(IF(H168="",0,H168)=0,0,(IF(H168&gt;0,IF(I168&gt;H168,0,H168-I168),IF(I168&gt;H168,H168-I168,0))))</f>
        <v>176042</v>
      </c>
      <c r="K168" s="54" t="str">
        <f t="shared" si="3"/>
        <v>934040913002S1540244</v>
      </c>
      <c r="L168" s="41" t="str">
        <f>C168 &amp; D168 &amp;E168 &amp; F168 &amp; G168</f>
        <v>934040913002S1540244</v>
      </c>
    </row>
    <row r="169" spans="1:12">
      <c r="A169" s="38" t="s">
        <v>240</v>
      </c>
      <c r="B169" s="37" t="s">
        <v>5</v>
      </c>
      <c r="C169" s="56" t="s">
        <v>69</v>
      </c>
      <c r="D169" s="59" t="s">
        <v>193</v>
      </c>
      <c r="E169" s="87" t="s">
        <v>242</v>
      </c>
      <c r="F169" s="98"/>
      <c r="G169" s="57" t="s">
        <v>72</v>
      </c>
      <c r="H169" s="39">
        <v>100000</v>
      </c>
      <c r="I169" s="40"/>
      <c r="J169" s="39">
        <v>100000</v>
      </c>
      <c r="K169" s="54" t="str">
        <f t="shared" si="3"/>
        <v>93404091300300000000</v>
      </c>
      <c r="L169" s="47" t="s">
        <v>241</v>
      </c>
    </row>
    <row r="170" spans="1:12" ht="33.75">
      <c r="A170" s="38" t="s">
        <v>200</v>
      </c>
      <c r="B170" s="37" t="s">
        <v>5</v>
      </c>
      <c r="C170" s="56" t="s">
        <v>69</v>
      </c>
      <c r="D170" s="59" t="s">
        <v>193</v>
      </c>
      <c r="E170" s="87" t="s">
        <v>244</v>
      </c>
      <c r="F170" s="98"/>
      <c r="G170" s="57" t="s">
        <v>72</v>
      </c>
      <c r="H170" s="39">
        <v>100000</v>
      </c>
      <c r="I170" s="40"/>
      <c r="J170" s="39">
        <v>100000</v>
      </c>
      <c r="K170" s="54" t="str">
        <f t="shared" si="3"/>
        <v>93404091300310010000</v>
      </c>
      <c r="L170" s="47" t="s">
        <v>243</v>
      </c>
    </row>
    <row r="171" spans="1:12" ht="22.5">
      <c r="A171" s="38" t="s">
        <v>114</v>
      </c>
      <c r="B171" s="37" t="s">
        <v>5</v>
      </c>
      <c r="C171" s="56" t="s">
        <v>69</v>
      </c>
      <c r="D171" s="59" t="s">
        <v>193</v>
      </c>
      <c r="E171" s="87" t="s">
        <v>244</v>
      </c>
      <c r="F171" s="98"/>
      <c r="G171" s="57" t="s">
        <v>5</v>
      </c>
      <c r="H171" s="39">
        <v>100000</v>
      </c>
      <c r="I171" s="40"/>
      <c r="J171" s="39">
        <v>100000</v>
      </c>
      <c r="K171" s="54" t="str">
        <f t="shared" si="3"/>
        <v>93404091300310010200</v>
      </c>
      <c r="L171" s="47" t="s">
        <v>245</v>
      </c>
    </row>
    <row r="172" spans="1:12" ht="22.5">
      <c r="A172" s="38" t="s">
        <v>116</v>
      </c>
      <c r="B172" s="37" t="s">
        <v>5</v>
      </c>
      <c r="C172" s="56" t="s">
        <v>69</v>
      </c>
      <c r="D172" s="59" t="s">
        <v>193</v>
      </c>
      <c r="E172" s="87" t="s">
        <v>244</v>
      </c>
      <c r="F172" s="98"/>
      <c r="G172" s="57" t="s">
        <v>118</v>
      </c>
      <c r="H172" s="39">
        <v>100000</v>
      </c>
      <c r="I172" s="40"/>
      <c r="J172" s="39">
        <v>100000</v>
      </c>
      <c r="K172" s="54" t="str">
        <f t="shared" si="3"/>
        <v>93404091300310010240</v>
      </c>
      <c r="L172" s="47" t="s">
        <v>246</v>
      </c>
    </row>
    <row r="173" spans="1:12" s="42" customFormat="1">
      <c r="A173" s="38" t="s">
        <v>119</v>
      </c>
      <c r="B173" s="37" t="s">
        <v>5</v>
      </c>
      <c r="C173" s="56" t="s">
        <v>69</v>
      </c>
      <c r="D173" s="59" t="s">
        <v>193</v>
      </c>
      <c r="E173" s="87" t="s">
        <v>244</v>
      </c>
      <c r="F173" s="98"/>
      <c r="G173" s="57" t="s">
        <v>120</v>
      </c>
      <c r="H173" s="39">
        <v>100000</v>
      </c>
      <c r="I173" s="40"/>
      <c r="J173" s="39">
        <f>IF(IF(H173="",0,H173)=0,0,(IF(H173&gt;0,IF(I173&gt;H173,0,H173-I173),IF(I173&gt;H173,H173-I173,0))))</f>
        <v>100000</v>
      </c>
      <c r="K173" s="54" t="str">
        <f t="shared" si="3"/>
        <v>93404091300310010244</v>
      </c>
      <c r="L173" s="41" t="str">
        <f>C173 &amp; D173 &amp;E173 &amp; F173 &amp; G173</f>
        <v>93404091300310010244</v>
      </c>
    </row>
    <row r="174" spans="1:12">
      <c r="A174" s="38" t="s">
        <v>247</v>
      </c>
      <c r="B174" s="37" t="s">
        <v>5</v>
      </c>
      <c r="C174" s="56" t="s">
        <v>69</v>
      </c>
      <c r="D174" s="59" t="s">
        <v>249</v>
      </c>
      <c r="E174" s="87" t="s">
        <v>71</v>
      </c>
      <c r="F174" s="98"/>
      <c r="G174" s="57" t="s">
        <v>72</v>
      </c>
      <c r="H174" s="39">
        <v>400000</v>
      </c>
      <c r="I174" s="40">
        <v>18300</v>
      </c>
      <c r="J174" s="39">
        <v>381700</v>
      </c>
      <c r="K174" s="54" t="str">
        <f t="shared" si="3"/>
        <v>93404120000000000000</v>
      </c>
      <c r="L174" s="47" t="s">
        <v>248</v>
      </c>
    </row>
    <row r="175" spans="1:12" ht="33.75">
      <c r="A175" s="38" t="s">
        <v>128</v>
      </c>
      <c r="B175" s="37" t="s">
        <v>5</v>
      </c>
      <c r="C175" s="56" t="s">
        <v>69</v>
      </c>
      <c r="D175" s="59" t="s">
        <v>249</v>
      </c>
      <c r="E175" s="87" t="s">
        <v>130</v>
      </c>
      <c r="F175" s="98"/>
      <c r="G175" s="57" t="s">
        <v>72</v>
      </c>
      <c r="H175" s="39">
        <v>400000</v>
      </c>
      <c r="I175" s="40">
        <v>18300</v>
      </c>
      <c r="J175" s="39">
        <v>381700</v>
      </c>
      <c r="K175" s="54" t="str">
        <f t="shared" si="3"/>
        <v>93404123100000000000</v>
      </c>
      <c r="L175" s="47" t="s">
        <v>250</v>
      </c>
    </row>
    <row r="176" spans="1:12" ht="45">
      <c r="A176" s="38" t="s">
        <v>251</v>
      </c>
      <c r="B176" s="37" t="s">
        <v>5</v>
      </c>
      <c r="C176" s="56" t="s">
        <v>69</v>
      </c>
      <c r="D176" s="59" t="s">
        <v>249</v>
      </c>
      <c r="E176" s="87" t="s">
        <v>253</v>
      </c>
      <c r="F176" s="98"/>
      <c r="G176" s="57" t="s">
        <v>72</v>
      </c>
      <c r="H176" s="39">
        <v>359950</v>
      </c>
      <c r="I176" s="40">
        <v>12400</v>
      </c>
      <c r="J176" s="39">
        <v>347550</v>
      </c>
      <c r="K176" s="54" t="str">
        <f t="shared" si="3"/>
        <v>93404123100200000000</v>
      </c>
      <c r="L176" s="47" t="s">
        <v>252</v>
      </c>
    </row>
    <row r="177" spans="1:12" ht="45">
      <c r="A177" s="66" t="s">
        <v>134</v>
      </c>
      <c r="B177" s="37" t="s">
        <v>5</v>
      </c>
      <c r="C177" s="56" t="s">
        <v>69</v>
      </c>
      <c r="D177" s="59" t="s">
        <v>249</v>
      </c>
      <c r="E177" s="87" t="s">
        <v>255</v>
      </c>
      <c r="F177" s="98"/>
      <c r="G177" s="57" t="s">
        <v>72</v>
      </c>
      <c r="H177" s="39">
        <v>359950</v>
      </c>
      <c r="I177" s="40">
        <v>12400</v>
      </c>
      <c r="J177" s="39">
        <v>347550</v>
      </c>
      <c r="K177" s="54" t="str">
        <f t="shared" si="3"/>
        <v>93404123100219990000</v>
      </c>
      <c r="L177" s="47" t="s">
        <v>254</v>
      </c>
    </row>
    <row r="178" spans="1:12" ht="22.5">
      <c r="A178" s="80" t="s">
        <v>114</v>
      </c>
      <c r="B178" s="68" t="s">
        <v>5</v>
      </c>
      <c r="C178" s="56" t="s">
        <v>69</v>
      </c>
      <c r="D178" s="59" t="s">
        <v>249</v>
      </c>
      <c r="E178" s="87" t="s">
        <v>255</v>
      </c>
      <c r="F178" s="98"/>
      <c r="G178" s="57" t="s">
        <v>5</v>
      </c>
      <c r="H178" s="69">
        <v>359950</v>
      </c>
      <c r="I178" s="70">
        <v>12400</v>
      </c>
      <c r="J178" s="69">
        <v>347550</v>
      </c>
      <c r="K178" s="54" t="str">
        <f t="shared" si="3"/>
        <v>93404123100219990200</v>
      </c>
      <c r="L178" s="47" t="s">
        <v>256</v>
      </c>
    </row>
    <row r="179" spans="1:12" ht="22.5">
      <c r="A179" s="38" t="s">
        <v>116</v>
      </c>
      <c r="B179" s="37" t="s">
        <v>5</v>
      </c>
      <c r="C179" s="56" t="s">
        <v>69</v>
      </c>
      <c r="D179" s="59" t="s">
        <v>249</v>
      </c>
      <c r="E179" s="87" t="s">
        <v>255</v>
      </c>
      <c r="F179" s="98"/>
      <c r="G179" s="57" t="s">
        <v>118</v>
      </c>
      <c r="H179" s="39">
        <v>359950</v>
      </c>
      <c r="I179" s="40">
        <v>12400</v>
      </c>
      <c r="J179" s="39">
        <v>347550</v>
      </c>
      <c r="K179" s="54" t="str">
        <f t="shared" si="3"/>
        <v>93404123100219990240</v>
      </c>
      <c r="L179" s="47" t="s">
        <v>257</v>
      </c>
    </row>
    <row r="180" spans="1:12" s="42" customFormat="1">
      <c r="A180" s="38" t="s">
        <v>119</v>
      </c>
      <c r="B180" s="37" t="s">
        <v>5</v>
      </c>
      <c r="C180" s="56" t="s">
        <v>69</v>
      </c>
      <c r="D180" s="59" t="s">
        <v>249</v>
      </c>
      <c r="E180" s="87" t="s">
        <v>255</v>
      </c>
      <c r="F180" s="98"/>
      <c r="G180" s="57" t="s">
        <v>120</v>
      </c>
      <c r="H180" s="39">
        <v>359950</v>
      </c>
      <c r="I180" s="40">
        <v>12400</v>
      </c>
      <c r="J180" s="39">
        <f>IF(IF(H180="",0,H180)=0,0,(IF(H180&gt;0,IF(I180&gt;H180,0,H180-I180),IF(I180&gt;H180,H180-I180,0))))</f>
        <v>347550</v>
      </c>
      <c r="K180" s="54" t="str">
        <f t="shared" si="3"/>
        <v>93404123100219990244</v>
      </c>
      <c r="L180" s="41" t="str">
        <f>C180 &amp; D180 &amp;E180 &amp; F180 &amp; G180</f>
        <v>93404123100219990244</v>
      </c>
    </row>
    <row r="181" spans="1:12" ht="90">
      <c r="A181" s="38" t="s">
        <v>258</v>
      </c>
      <c r="B181" s="37" t="s">
        <v>5</v>
      </c>
      <c r="C181" s="56" t="s">
        <v>69</v>
      </c>
      <c r="D181" s="59" t="s">
        <v>249</v>
      </c>
      <c r="E181" s="87" t="s">
        <v>260</v>
      </c>
      <c r="F181" s="98"/>
      <c r="G181" s="57" t="s">
        <v>72</v>
      </c>
      <c r="H181" s="39">
        <v>40050</v>
      </c>
      <c r="I181" s="40">
        <v>5900</v>
      </c>
      <c r="J181" s="39">
        <v>34150</v>
      </c>
      <c r="K181" s="54" t="str">
        <f t="shared" si="3"/>
        <v>93404123100300000000</v>
      </c>
      <c r="L181" s="47" t="s">
        <v>259</v>
      </c>
    </row>
    <row r="182" spans="1:12" ht="45">
      <c r="A182" s="38" t="s">
        <v>134</v>
      </c>
      <c r="B182" s="37" t="s">
        <v>5</v>
      </c>
      <c r="C182" s="56" t="s">
        <v>69</v>
      </c>
      <c r="D182" s="59" t="s">
        <v>249</v>
      </c>
      <c r="E182" s="87" t="s">
        <v>262</v>
      </c>
      <c r="F182" s="98"/>
      <c r="G182" s="57" t="s">
        <v>72</v>
      </c>
      <c r="H182" s="39">
        <v>40050</v>
      </c>
      <c r="I182" s="40">
        <v>5900</v>
      </c>
      <c r="J182" s="39">
        <v>34150</v>
      </c>
      <c r="K182" s="54" t="str">
        <f t="shared" si="3"/>
        <v>93404123100319990000</v>
      </c>
      <c r="L182" s="47" t="s">
        <v>261</v>
      </c>
    </row>
    <row r="183" spans="1:12" ht="22.5">
      <c r="A183" s="38" t="s">
        <v>114</v>
      </c>
      <c r="B183" s="37" t="s">
        <v>5</v>
      </c>
      <c r="C183" s="56" t="s">
        <v>69</v>
      </c>
      <c r="D183" s="59" t="s">
        <v>249</v>
      </c>
      <c r="E183" s="87" t="s">
        <v>262</v>
      </c>
      <c r="F183" s="98"/>
      <c r="G183" s="57" t="s">
        <v>5</v>
      </c>
      <c r="H183" s="39">
        <v>40050</v>
      </c>
      <c r="I183" s="40">
        <v>5900</v>
      </c>
      <c r="J183" s="39">
        <v>34150</v>
      </c>
      <c r="K183" s="54" t="str">
        <f t="shared" si="3"/>
        <v>93404123100319990200</v>
      </c>
      <c r="L183" s="47" t="s">
        <v>263</v>
      </c>
    </row>
    <row r="184" spans="1:12" ht="22.5">
      <c r="A184" s="38" t="s">
        <v>116</v>
      </c>
      <c r="B184" s="37" t="s">
        <v>5</v>
      </c>
      <c r="C184" s="56" t="s">
        <v>69</v>
      </c>
      <c r="D184" s="59" t="s">
        <v>249</v>
      </c>
      <c r="E184" s="87" t="s">
        <v>262</v>
      </c>
      <c r="F184" s="98"/>
      <c r="G184" s="57" t="s">
        <v>118</v>
      </c>
      <c r="H184" s="39">
        <v>40050</v>
      </c>
      <c r="I184" s="40">
        <v>5900</v>
      </c>
      <c r="J184" s="39">
        <v>34150</v>
      </c>
      <c r="K184" s="54" t="str">
        <f t="shared" si="3"/>
        <v>93404123100319990240</v>
      </c>
      <c r="L184" s="47" t="s">
        <v>264</v>
      </c>
    </row>
    <row r="185" spans="1:12" s="42" customFormat="1">
      <c r="A185" s="38" t="s">
        <v>119</v>
      </c>
      <c r="B185" s="37" t="s">
        <v>5</v>
      </c>
      <c r="C185" s="56" t="s">
        <v>69</v>
      </c>
      <c r="D185" s="59" t="s">
        <v>249</v>
      </c>
      <c r="E185" s="87" t="s">
        <v>262</v>
      </c>
      <c r="F185" s="98"/>
      <c r="G185" s="57" t="s">
        <v>120</v>
      </c>
      <c r="H185" s="39">
        <v>40050</v>
      </c>
      <c r="I185" s="40">
        <v>5900</v>
      </c>
      <c r="J185" s="39">
        <f>IF(IF(H185="",0,H185)=0,0,(IF(H185&gt;0,IF(I185&gt;H185,0,H185-I185),IF(I185&gt;H185,H185-I185,0))))</f>
        <v>34150</v>
      </c>
      <c r="K185" s="54" t="str">
        <f t="shared" si="3"/>
        <v>93404123100319990244</v>
      </c>
      <c r="L185" s="41" t="str">
        <f>C185 &amp; D185 &amp;E185 &amp; F185 &amp; G185</f>
        <v>93404123100319990244</v>
      </c>
    </row>
    <row r="186" spans="1:12">
      <c r="A186" s="38" t="s">
        <v>265</v>
      </c>
      <c r="B186" s="37" t="s">
        <v>5</v>
      </c>
      <c r="C186" s="56" t="s">
        <v>69</v>
      </c>
      <c r="D186" s="59" t="s">
        <v>267</v>
      </c>
      <c r="E186" s="87" t="s">
        <v>71</v>
      </c>
      <c r="F186" s="98"/>
      <c r="G186" s="57" t="s">
        <v>72</v>
      </c>
      <c r="H186" s="39">
        <v>31648217</v>
      </c>
      <c r="I186" s="40">
        <v>6526564.8200000003</v>
      </c>
      <c r="J186" s="39">
        <v>25121652.18</v>
      </c>
      <c r="K186" s="54" t="str">
        <f t="shared" si="3"/>
        <v>93405000000000000000</v>
      </c>
      <c r="L186" s="47" t="s">
        <v>266</v>
      </c>
    </row>
    <row r="187" spans="1:12">
      <c r="A187" s="38" t="s">
        <v>268</v>
      </c>
      <c r="B187" s="37" t="s">
        <v>5</v>
      </c>
      <c r="C187" s="56" t="s">
        <v>69</v>
      </c>
      <c r="D187" s="59" t="s">
        <v>270</v>
      </c>
      <c r="E187" s="87" t="s">
        <v>71</v>
      </c>
      <c r="F187" s="98"/>
      <c r="G187" s="57" t="s">
        <v>72</v>
      </c>
      <c r="H187" s="39">
        <v>2200000</v>
      </c>
      <c r="I187" s="40">
        <v>1056608.8899999999</v>
      </c>
      <c r="J187" s="39">
        <v>1143391.1100000001</v>
      </c>
      <c r="K187" s="54" t="str">
        <f t="shared" si="3"/>
        <v>93405010000000000000</v>
      </c>
      <c r="L187" s="47" t="s">
        <v>269</v>
      </c>
    </row>
    <row r="188" spans="1:12" ht="45">
      <c r="A188" s="38" t="s">
        <v>271</v>
      </c>
      <c r="B188" s="37" t="s">
        <v>5</v>
      </c>
      <c r="C188" s="56" t="s">
        <v>69</v>
      </c>
      <c r="D188" s="59" t="s">
        <v>270</v>
      </c>
      <c r="E188" s="87" t="s">
        <v>273</v>
      </c>
      <c r="F188" s="98"/>
      <c r="G188" s="57" t="s">
        <v>72</v>
      </c>
      <c r="H188" s="39">
        <v>900000</v>
      </c>
      <c r="I188" s="40">
        <v>873333.33</v>
      </c>
      <c r="J188" s="39">
        <v>26666.67</v>
      </c>
      <c r="K188" s="54" t="str">
        <f t="shared" si="3"/>
        <v>93405012200000000000</v>
      </c>
      <c r="L188" s="47" t="s">
        <v>272</v>
      </c>
    </row>
    <row r="189" spans="1:12" ht="22.5">
      <c r="A189" s="38" t="s">
        <v>274</v>
      </c>
      <c r="B189" s="37" t="s">
        <v>5</v>
      </c>
      <c r="C189" s="56" t="s">
        <v>69</v>
      </c>
      <c r="D189" s="59" t="s">
        <v>270</v>
      </c>
      <c r="E189" s="87" t="s">
        <v>276</v>
      </c>
      <c r="F189" s="98"/>
      <c r="G189" s="57" t="s">
        <v>72</v>
      </c>
      <c r="H189" s="39">
        <v>900000</v>
      </c>
      <c r="I189" s="40">
        <v>873333.33</v>
      </c>
      <c r="J189" s="39">
        <v>26666.67</v>
      </c>
      <c r="K189" s="54" t="str">
        <f t="shared" si="3"/>
        <v>93405012200100000000</v>
      </c>
      <c r="L189" s="47" t="s">
        <v>275</v>
      </c>
    </row>
    <row r="190" spans="1:12">
      <c r="A190" s="38" t="s">
        <v>277</v>
      </c>
      <c r="B190" s="37" t="s">
        <v>5</v>
      </c>
      <c r="C190" s="56" t="s">
        <v>69</v>
      </c>
      <c r="D190" s="59" t="s">
        <v>270</v>
      </c>
      <c r="E190" s="87" t="s">
        <v>279</v>
      </c>
      <c r="F190" s="98"/>
      <c r="G190" s="57" t="s">
        <v>72</v>
      </c>
      <c r="H190" s="39">
        <v>900000</v>
      </c>
      <c r="I190" s="40">
        <v>873333.33</v>
      </c>
      <c r="J190" s="39">
        <v>26666.67</v>
      </c>
      <c r="K190" s="54" t="str">
        <f t="shared" si="3"/>
        <v>93405012200140010000</v>
      </c>
      <c r="L190" s="47" t="s">
        <v>278</v>
      </c>
    </row>
    <row r="191" spans="1:12" ht="22.5">
      <c r="A191" s="38" t="s">
        <v>280</v>
      </c>
      <c r="B191" s="37" t="s">
        <v>5</v>
      </c>
      <c r="C191" s="56" t="s">
        <v>69</v>
      </c>
      <c r="D191" s="59" t="s">
        <v>270</v>
      </c>
      <c r="E191" s="87" t="s">
        <v>279</v>
      </c>
      <c r="F191" s="98"/>
      <c r="G191" s="57" t="s">
        <v>282</v>
      </c>
      <c r="H191" s="39">
        <v>900000</v>
      </c>
      <c r="I191" s="40">
        <v>873333.33</v>
      </c>
      <c r="J191" s="39">
        <v>26666.67</v>
      </c>
      <c r="K191" s="54" t="str">
        <f t="shared" si="3"/>
        <v>93405012200140010400</v>
      </c>
      <c r="L191" s="47" t="s">
        <v>281</v>
      </c>
    </row>
    <row r="192" spans="1:12">
      <c r="A192" s="38" t="s">
        <v>283</v>
      </c>
      <c r="B192" s="37" t="s">
        <v>5</v>
      </c>
      <c r="C192" s="56" t="s">
        <v>69</v>
      </c>
      <c r="D192" s="59" t="s">
        <v>270</v>
      </c>
      <c r="E192" s="87" t="s">
        <v>279</v>
      </c>
      <c r="F192" s="98"/>
      <c r="G192" s="57" t="s">
        <v>285</v>
      </c>
      <c r="H192" s="39">
        <v>900000</v>
      </c>
      <c r="I192" s="40">
        <v>873333.33</v>
      </c>
      <c r="J192" s="39">
        <v>26666.67</v>
      </c>
      <c r="K192" s="54" t="str">
        <f t="shared" si="3"/>
        <v>93405012200140010410</v>
      </c>
      <c r="L192" s="47" t="s">
        <v>284</v>
      </c>
    </row>
    <row r="193" spans="1:12" s="42" customFormat="1" ht="33.75">
      <c r="A193" s="38" t="s">
        <v>286</v>
      </c>
      <c r="B193" s="37" t="s">
        <v>5</v>
      </c>
      <c r="C193" s="56" t="s">
        <v>69</v>
      </c>
      <c r="D193" s="59" t="s">
        <v>270</v>
      </c>
      <c r="E193" s="87" t="s">
        <v>279</v>
      </c>
      <c r="F193" s="98"/>
      <c r="G193" s="57" t="s">
        <v>287</v>
      </c>
      <c r="H193" s="39">
        <v>900000</v>
      </c>
      <c r="I193" s="40">
        <v>873333.33</v>
      </c>
      <c r="J193" s="39">
        <f>IF(IF(H193="",0,H193)=0,0,(IF(H193&gt;0,IF(I193&gt;H193,0,H193-I193),IF(I193&gt;H193,H193-I193,0))))</f>
        <v>26666.67</v>
      </c>
      <c r="K193" s="54" t="str">
        <f t="shared" si="3"/>
        <v>93405012200140010412</v>
      </c>
      <c r="L193" s="41" t="str">
        <f>C193 &amp; D193 &amp;E193 &amp; F193 &amp; G193</f>
        <v>93405012200140010412</v>
      </c>
    </row>
    <row r="194" spans="1:12" ht="33.75">
      <c r="A194" s="38" t="s">
        <v>288</v>
      </c>
      <c r="B194" s="37" t="s">
        <v>5</v>
      </c>
      <c r="C194" s="56" t="s">
        <v>69</v>
      </c>
      <c r="D194" s="59" t="s">
        <v>270</v>
      </c>
      <c r="E194" s="87" t="s">
        <v>290</v>
      </c>
      <c r="F194" s="98"/>
      <c r="G194" s="57" t="s">
        <v>72</v>
      </c>
      <c r="H194" s="39">
        <v>1300000</v>
      </c>
      <c r="I194" s="40">
        <v>183275.56</v>
      </c>
      <c r="J194" s="39">
        <v>1116724.44</v>
      </c>
      <c r="K194" s="54" t="str">
        <f t="shared" si="3"/>
        <v>93405013000000000000</v>
      </c>
      <c r="L194" s="47" t="s">
        <v>289</v>
      </c>
    </row>
    <row r="195" spans="1:12" ht="33.75">
      <c r="A195" s="66" t="s">
        <v>291</v>
      </c>
      <c r="B195" s="37" t="s">
        <v>5</v>
      </c>
      <c r="C195" s="56" t="s">
        <v>69</v>
      </c>
      <c r="D195" s="59" t="s">
        <v>270</v>
      </c>
      <c r="E195" s="87" t="s">
        <v>293</v>
      </c>
      <c r="F195" s="98"/>
      <c r="G195" s="57" t="s">
        <v>72</v>
      </c>
      <c r="H195" s="39">
        <v>1300000</v>
      </c>
      <c r="I195" s="40">
        <v>183275.56</v>
      </c>
      <c r="J195" s="39">
        <v>1116724.44</v>
      </c>
      <c r="K195" s="54" t="str">
        <f t="shared" si="3"/>
        <v>93405013000100000000</v>
      </c>
      <c r="L195" s="47" t="s">
        <v>292</v>
      </c>
    </row>
    <row r="196" spans="1:12" ht="45">
      <c r="A196" s="80" t="s">
        <v>294</v>
      </c>
      <c r="B196" s="68" t="s">
        <v>5</v>
      </c>
      <c r="C196" s="56" t="s">
        <v>69</v>
      </c>
      <c r="D196" s="59" t="s">
        <v>270</v>
      </c>
      <c r="E196" s="87" t="s">
        <v>296</v>
      </c>
      <c r="F196" s="98"/>
      <c r="G196" s="57" t="s">
        <v>72</v>
      </c>
      <c r="H196" s="69">
        <v>1300000</v>
      </c>
      <c r="I196" s="70">
        <v>183275.56</v>
      </c>
      <c r="J196" s="69">
        <v>1116724.44</v>
      </c>
      <c r="K196" s="54" t="str">
        <f t="shared" si="3"/>
        <v>93405013000119990000</v>
      </c>
      <c r="L196" s="47" t="s">
        <v>295</v>
      </c>
    </row>
    <row r="197" spans="1:12" ht="22.5">
      <c r="A197" s="38" t="s">
        <v>114</v>
      </c>
      <c r="B197" s="37" t="s">
        <v>5</v>
      </c>
      <c r="C197" s="56" t="s">
        <v>69</v>
      </c>
      <c r="D197" s="59" t="s">
        <v>270</v>
      </c>
      <c r="E197" s="87" t="s">
        <v>296</v>
      </c>
      <c r="F197" s="98"/>
      <c r="G197" s="57" t="s">
        <v>5</v>
      </c>
      <c r="H197" s="39">
        <v>1300000</v>
      </c>
      <c r="I197" s="40">
        <v>183275.56</v>
      </c>
      <c r="J197" s="39">
        <v>1116724.44</v>
      </c>
      <c r="K197" s="54" t="str">
        <f t="shared" si="3"/>
        <v>93405013000119990200</v>
      </c>
      <c r="L197" s="47" t="s">
        <v>297</v>
      </c>
    </row>
    <row r="198" spans="1:12" ht="22.5">
      <c r="A198" s="38" t="s">
        <v>116</v>
      </c>
      <c r="B198" s="37" t="s">
        <v>5</v>
      </c>
      <c r="C198" s="56" t="s">
        <v>69</v>
      </c>
      <c r="D198" s="59" t="s">
        <v>270</v>
      </c>
      <c r="E198" s="87" t="s">
        <v>296</v>
      </c>
      <c r="F198" s="98"/>
      <c r="G198" s="57" t="s">
        <v>118</v>
      </c>
      <c r="H198" s="39">
        <v>1300000</v>
      </c>
      <c r="I198" s="40">
        <v>183275.56</v>
      </c>
      <c r="J198" s="39">
        <v>1116724.44</v>
      </c>
      <c r="K198" s="54" t="str">
        <f t="shared" si="3"/>
        <v>93405013000119990240</v>
      </c>
      <c r="L198" s="47" t="s">
        <v>298</v>
      </c>
    </row>
    <row r="199" spans="1:12" s="42" customFormat="1" ht="22.5">
      <c r="A199" s="38" t="s">
        <v>299</v>
      </c>
      <c r="B199" s="37" t="s">
        <v>5</v>
      </c>
      <c r="C199" s="56" t="s">
        <v>69</v>
      </c>
      <c r="D199" s="59" t="s">
        <v>270</v>
      </c>
      <c r="E199" s="87" t="s">
        <v>296</v>
      </c>
      <c r="F199" s="98"/>
      <c r="G199" s="57" t="s">
        <v>300</v>
      </c>
      <c r="H199" s="39">
        <v>300000</v>
      </c>
      <c r="I199" s="40"/>
      <c r="J199" s="39">
        <f>IF(IF(H199="",0,H199)=0,0,(IF(H199&gt;0,IF(I199&gt;H199,0,H199-I199),IF(I199&gt;H199,H199-I199,0))))</f>
        <v>300000</v>
      </c>
      <c r="K199" s="54" t="str">
        <f t="shared" si="3"/>
        <v>93405013000119990243</v>
      </c>
      <c r="L199" s="41" t="str">
        <f>C199 &amp; D199 &amp;E199 &amp; F199 &amp; G199</f>
        <v>93405013000119990243</v>
      </c>
    </row>
    <row r="200" spans="1:12" s="42" customFormat="1">
      <c r="A200" s="38" t="s">
        <v>119</v>
      </c>
      <c r="B200" s="37" t="s">
        <v>5</v>
      </c>
      <c r="C200" s="56" t="s">
        <v>69</v>
      </c>
      <c r="D200" s="59" t="s">
        <v>270</v>
      </c>
      <c r="E200" s="87" t="s">
        <v>296</v>
      </c>
      <c r="F200" s="98"/>
      <c r="G200" s="57" t="s">
        <v>120</v>
      </c>
      <c r="H200" s="39">
        <v>1000000</v>
      </c>
      <c r="I200" s="40">
        <v>183275.56</v>
      </c>
      <c r="J200" s="39">
        <f>IF(IF(H200="",0,H200)=0,0,(IF(H200&gt;0,IF(I200&gt;H200,0,H200-I200),IF(I200&gt;H200,H200-I200,0))))</f>
        <v>816724.44</v>
      </c>
      <c r="K200" s="54" t="str">
        <f t="shared" si="3"/>
        <v>93405013000119990244</v>
      </c>
      <c r="L200" s="41" t="str">
        <f>C200 &amp; D200 &amp;E200 &amp; F200 &amp; G200</f>
        <v>93405013000119990244</v>
      </c>
    </row>
    <row r="201" spans="1:12">
      <c r="A201" s="38" t="s">
        <v>301</v>
      </c>
      <c r="B201" s="37" t="s">
        <v>5</v>
      </c>
      <c r="C201" s="56" t="s">
        <v>69</v>
      </c>
      <c r="D201" s="59" t="s">
        <v>303</v>
      </c>
      <c r="E201" s="87" t="s">
        <v>71</v>
      </c>
      <c r="F201" s="98"/>
      <c r="G201" s="57" t="s">
        <v>72</v>
      </c>
      <c r="H201" s="39">
        <v>6013400</v>
      </c>
      <c r="I201" s="40">
        <v>551320.68999999994</v>
      </c>
      <c r="J201" s="39">
        <v>5462079.3099999996</v>
      </c>
      <c r="K201" s="54" t="str">
        <f t="shared" si="3"/>
        <v>93405020000000000000</v>
      </c>
      <c r="L201" s="47" t="s">
        <v>302</v>
      </c>
    </row>
    <row r="202" spans="1:12" ht="45">
      <c r="A202" s="38" t="s">
        <v>304</v>
      </c>
      <c r="B202" s="37" t="s">
        <v>5</v>
      </c>
      <c r="C202" s="56" t="s">
        <v>69</v>
      </c>
      <c r="D202" s="59" t="s">
        <v>303</v>
      </c>
      <c r="E202" s="87" t="s">
        <v>306</v>
      </c>
      <c r="F202" s="98"/>
      <c r="G202" s="57" t="s">
        <v>72</v>
      </c>
      <c r="H202" s="39">
        <v>4013400</v>
      </c>
      <c r="I202" s="40">
        <v>87615.69</v>
      </c>
      <c r="J202" s="39">
        <v>3925784.31</v>
      </c>
      <c r="K202" s="54" t="str">
        <f t="shared" si="3"/>
        <v>93405022400000000000</v>
      </c>
      <c r="L202" s="47" t="s">
        <v>305</v>
      </c>
    </row>
    <row r="203" spans="1:12" ht="22.5">
      <c r="A203" s="38" t="s">
        <v>307</v>
      </c>
      <c r="B203" s="37" t="s">
        <v>5</v>
      </c>
      <c r="C203" s="56" t="s">
        <v>69</v>
      </c>
      <c r="D203" s="59" t="s">
        <v>303</v>
      </c>
      <c r="E203" s="87" t="s">
        <v>309</v>
      </c>
      <c r="F203" s="98"/>
      <c r="G203" s="57" t="s">
        <v>72</v>
      </c>
      <c r="H203" s="39">
        <v>1103600</v>
      </c>
      <c r="I203" s="40">
        <v>87615.69</v>
      </c>
      <c r="J203" s="39">
        <v>1015984.31</v>
      </c>
      <c r="K203" s="54" t="str">
        <f t="shared" si="3"/>
        <v>93405022410000000000</v>
      </c>
      <c r="L203" s="47" t="s">
        <v>308</v>
      </c>
    </row>
    <row r="204" spans="1:12">
      <c r="A204" s="38" t="s">
        <v>310</v>
      </c>
      <c r="B204" s="37" t="s">
        <v>5</v>
      </c>
      <c r="C204" s="56" t="s">
        <v>69</v>
      </c>
      <c r="D204" s="59" t="s">
        <v>303</v>
      </c>
      <c r="E204" s="87" t="s">
        <v>312</v>
      </c>
      <c r="F204" s="98"/>
      <c r="G204" s="57" t="s">
        <v>72</v>
      </c>
      <c r="H204" s="39">
        <v>686300</v>
      </c>
      <c r="I204" s="40"/>
      <c r="J204" s="39">
        <v>686300</v>
      </c>
      <c r="K204" s="54" t="str">
        <f t="shared" si="3"/>
        <v>93405022410100000000</v>
      </c>
      <c r="L204" s="47" t="s">
        <v>311</v>
      </c>
    </row>
    <row r="205" spans="1:12" ht="33.75">
      <c r="A205" s="38" t="s">
        <v>313</v>
      </c>
      <c r="B205" s="37" t="s">
        <v>5</v>
      </c>
      <c r="C205" s="56" t="s">
        <v>69</v>
      </c>
      <c r="D205" s="59" t="s">
        <v>303</v>
      </c>
      <c r="E205" s="87" t="s">
        <v>315</v>
      </c>
      <c r="F205" s="98"/>
      <c r="G205" s="57" t="s">
        <v>72</v>
      </c>
      <c r="H205" s="39">
        <v>686300</v>
      </c>
      <c r="I205" s="40"/>
      <c r="J205" s="39">
        <v>686300</v>
      </c>
      <c r="K205" s="54" t="str">
        <f t="shared" ref="K205:K268" si="4">C205 &amp; D205 &amp;E205 &amp; F205 &amp; G205</f>
        <v>93405022410119990000</v>
      </c>
      <c r="L205" s="47" t="s">
        <v>314</v>
      </c>
    </row>
    <row r="206" spans="1:12" ht="22.5">
      <c r="A206" s="38" t="s">
        <v>114</v>
      </c>
      <c r="B206" s="37" t="s">
        <v>5</v>
      </c>
      <c r="C206" s="56" t="s">
        <v>69</v>
      </c>
      <c r="D206" s="59" t="s">
        <v>303</v>
      </c>
      <c r="E206" s="87" t="s">
        <v>315</v>
      </c>
      <c r="F206" s="98"/>
      <c r="G206" s="57" t="s">
        <v>5</v>
      </c>
      <c r="H206" s="39">
        <v>686300</v>
      </c>
      <c r="I206" s="40"/>
      <c r="J206" s="39">
        <v>686300</v>
      </c>
      <c r="K206" s="54" t="str">
        <f t="shared" si="4"/>
        <v>93405022410119990200</v>
      </c>
      <c r="L206" s="47" t="s">
        <v>316</v>
      </c>
    </row>
    <row r="207" spans="1:12" ht="22.5">
      <c r="A207" s="38" t="s">
        <v>116</v>
      </c>
      <c r="B207" s="37" t="s">
        <v>5</v>
      </c>
      <c r="C207" s="56" t="s">
        <v>69</v>
      </c>
      <c r="D207" s="59" t="s">
        <v>303</v>
      </c>
      <c r="E207" s="87" t="s">
        <v>315</v>
      </c>
      <c r="F207" s="98"/>
      <c r="G207" s="57" t="s">
        <v>118</v>
      </c>
      <c r="H207" s="39">
        <v>686300</v>
      </c>
      <c r="I207" s="40"/>
      <c r="J207" s="39">
        <v>686300</v>
      </c>
      <c r="K207" s="54" t="str">
        <f t="shared" si="4"/>
        <v>93405022410119990240</v>
      </c>
      <c r="L207" s="47" t="s">
        <v>317</v>
      </c>
    </row>
    <row r="208" spans="1:12" s="42" customFormat="1">
      <c r="A208" s="38" t="s">
        <v>119</v>
      </c>
      <c r="B208" s="37" t="s">
        <v>5</v>
      </c>
      <c r="C208" s="56" t="s">
        <v>69</v>
      </c>
      <c r="D208" s="59" t="s">
        <v>303</v>
      </c>
      <c r="E208" s="87" t="s">
        <v>315</v>
      </c>
      <c r="F208" s="98"/>
      <c r="G208" s="57" t="s">
        <v>120</v>
      </c>
      <c r="H208" s="39">
        <v>686300</v>
      </c>
      <c r="I208" s="40"/>
      <c r="J208" s="39">
        <f>IF(IF(H208="",0,H208)=0,0,(IF(H208&gt;0,IF(I208&gt;H208,0,H208-I208),IF(I208&gt;H208,H208-I208,0))))</f>
        <v>686300</v>
      </c>
      <c r="K208" s="54" t="str">
        <f t="shared" si="4"/>
        <v>93405022410119990244</v>
      </c>
      <c r="L208" s="41" t="str">
        <f>C208 &amp; D208 &amp;E208 &amp; F208 &amp; G208</f>
        <v>93405022410119990244</v>
      </c>
    </row>
    <row r="209" spans="1:12">
      <c r="A209" s="38" t="s">
        <v>318</v>
      </c>
      <c r="B209" s="37" t="s">
        <v>5</v>
      </c>
      <c r="C209" s="56" t="s">
        <v>69</v>
      </c>
      <c r="D209" s="59" t="s">
        <v>303</v>
      </c>
      <c r="E209" s="87" t="s">
        <v>320</v>
      </c>
      <c r="F209" s="98"/>
      <c r="G209" s="57" t="s">
        <v>72</v>
      </c>
      <c r="H209" s="39">
        <v>417300</v>
      </c>
      <c r="I209" s="40">
        <v>87615.69</v>
      </c>
      <c r="J209" s="39">
        <v>329684.31</v>
      </c>
      <c r="K209" s="54" t="str">
        <f t="shared" si="4"/>
        <v>93405022410200000000</v>
      </c>
      <c r="L209" s="47" t="s">
        <v>319</v>
      </c>
    </row>
    <row r="210" spans="1:12" ht="33.75">
      <c r="A210" s="38" t="s">
        <v>313</v>
      </c>
      <c r="B210" s="37" t="s">
        <v>5</v>
      </c>
      <c r="C210" s="56" t="s">
        <v>69</v>
      </c>
      <c r="D210" s="59" t="s">
        <v>303</v>
      </c>
      <c r="E210" s="87" t="s">
        <v>322</v>
      </c>
      <c r="F210" s="98"/>
      <c r="G210" s="57" t="s">
        <v>72</v>
      </c>
      <c r="H210" s="39">
        <v>417300</v>
      </c>
      <c r="I210" s="40">
        <v>87615.69</v>
      </c>
      <c r="J210" s="39">
        <v>329684.31</v>
      </c>
      <c r="K210" s="54" t="str">
        <f t="shared" si="4"/>
        <v>93405022410219990000</v>
      </c>
      <c r="L210" s="47" t="s">
        <v>321</v>
      </c>
    </row>
    <row r="211" spans="1:12" ht="22.5">
      <c r="A211" s="38" t="s">
        <v>114</v>
      </c>
      <c r="B211" s="37" t="s">
        <v>5</v>
      </c>
      <c r="C211" s="56" t="s">
        <v>69</v>
      </c>
      <c r="D211" s="59" t="s">
        <v>303</v>
      </c>
      <c r="E211" s="87" t="s">
        <v>322</v>
      </c>
      <c r="F211" s="98"/>
      <c r="G211" s="57" t="s">
        <v>5</v>
      </c>
      <c r="H211" s="39">
        <v>417300</v>
      </c>
      <c r="I211" s="40">
        <v>87615.69</v>
      </c>
      <c r="J211" s="39">
        <v>329684.31</v>
      </c>
      <c r="K211" s="54" t="str">
        <f t="shared" si="4"/>
        <v>93405022410219990200</v>
      </c>
      <c r="L211" s="47" t="s">
        <v>323</v>
      </c>
    </row>
    <row r="212" spans="1:12" ht="22.5">
      <c r="A212" s="38" t="s">
        <v>116</v>
      </c>
      <c r="B212" s="37" t="s">
        <v>5</v>
      </c>
      <c r="C212" s="56" t="s">
        <v>69</v>
      </c>
      <c r="D212" s="59" t="s">
        <v>303</v>
      </c>
      <c r="E212" s="87" t="s">
        <v>322</v>
      </c>
      <c r="F212" s="98"/>
      <c r="G212" s="57" t="s">
        <v>118</v>
      </c>
      <c r="H212" s="39">
        <v>417300</v>
      </c>
      <c r="I212" s="40">
        <v>87615.69</v>
      </c>
      <c r="J212" s="39">
        <v>329684.31</v>
      </c>
      <c r="K212" s="54" t="str">
        <f t="shared" si="4"/>
        <v>93405022410219990240</v>
      </c>
      <c r="L212" s="47" t="s">
        <v>324</v>
      </c>
    </row>
    <row r="213" spans="1:12" s="42" customFormat="1">
      <c r="A213" s="38" t="s">
        <v>119</v>
      </c>
      <c r="B213" s="37" t="s">
        <v>5</v>
      </c>
      <c r="C213" s="56" t="s">
        <v>69</v>
      </c>
      <c r="D213" s="59" t="s">
        <v>303</v>
      </c>
      <c r="E213" s="87" t="s">
        <v>322</v>
      </c>
      <c r="F213" s="98"/>
      <c r="G213" s="57" t="s">
        <v>120</v>
      </c>
      <c r="H213" s="39">
        <v>417300</v>
      </c>
      <c r="I213" s="40">
        <v>87615.69</v>
      </c>
      <c r="J213" s="39">
        <f>IF(IF(H213="",0,H213)=0,0,(IF(H213&gt;0,IF(I213&gt;H213,0,H213-I213),IF(I213&gt;H213,H213-I213,0))))</f>
        <v>329684.31</v>
      </c>
      <c r="K213" s="54" t="str">
        <f t="shared" si="4"/>
        <v>93405022410219990244</v>
      </c>
      <c r="L213" s="41" t="str">
        <f>C213 &amp; D213 &amp;E213 &amp; F213 &amp; G213</f>
        <v>93405022410219990244</v>
      </c>
    </row>
    <row r="214" spans="1:12" ht="22.5">
      <c r="A214" s="38" t="s">
        <v>325</v>
      </c>
      <c r="B214" s="37" t="s">
        <v>5</v>
      </c>
      <c r="C214" s="56" t="s">
        <v>69</v>
      </c>
      <c r="D214" s="59" t="s">
        <v>303</v>
      </c>
      <c r="E214" s="87" t="s">
        <v>327</v>
      </c>
      <c r="F214" s="98"/>
      <c r="G214" s="57" t="s">
        <v>72</v>
      </c>
      <c r="H214" s="39">
        <v>555800</v>
      </c>
      <c r="I214" s="40"/>
      <c r="J214" s="39">
        <v>555800</v>
      </c>
      <c r="K214" s="54" t="str">
        <f t="shared" si="4"/>
        <v>93405022420000000000</v>
      </c>
      <c r="L214" s="47" t="s">
        <v>326</v>
      </c>
    </row>
    <row r="215" spans="1:12">
      <c r="A215" s="38" t="s">
        <v>328</v>
      </c>
      <c r="B215" s="37" t="s">
        <v>5</v>
      </c>
      <c r="C215" s="56" t="s">
        <v>69</v>
      </c>
      <c r="D215" s="59" t="s">
        <v>303</v>
      </c>
      <c r="E215" s="87" t="s">
        <v>330</v>
      </c>
      <c r="F215" s="98"/>
      <c r="G215" s="57" t="s">
        <v>72</v>
      </c>
      <c r="H215" s="39">
        <v>555800</v>
      </c>
      <c r="I215" s="40"/>
      <c r="J215" s="39">
        <v>555800</v>
      </c>
      <c r="K215" s="54" t="str">
        <f t="shared" si="4"/>
        <v>93405022420100000000</v>
      </c>
      <c r="L215" s="47" t="s">
        <v>329</v>
      </c>
    </row>
    <row r="216" spans="1:12" ht="33.75">
      <c r="A216" s="38" t="s">
        <v>331</v>
      </c>
      <c r="B216" s="37" t="s">
        <v>5</v>
      </c>
      <c r="C216" s="56" t="s">
        <v>69</v>
      </c>
      <c r="D216" s="59" t="s">
        <v>303</v>
      </c>
      <c r="E216" s="87" t="s">
        <v>333</v>
      </c>
      <c r="F216" s="98"/>
      <c r="G216" s="57" t="s">
        <v>72</v>
      </c>
      <c r="H216" s="39">
        <v>555800</v>
      </c>
      <c r="I216" s="40"/>
      <c r="J216" s="39">
        <v>555800</v>
      </c>
      <c r="K216" s="54" t="str">
        <f t="shared" si="4"/>
        <v>93405022420119990000</v>
      </c>
      <c r="L216" s="47" t="s">
        <v>332</v>
      </c>
    </row>
    <row r="217" spans="1:12" ht="22.5">
      <c r="A217" s="66" t="s">
        <v>114</v>
      </c>
      <c r="B217" s="37" t="s">
        <v>5</v>
      </c>
      <c r="C217" s="56" t="s">
        <v>69</v>
      </c>
      <c r="D217" s="59" t="s">
        <v>303</v>
      </c>
      <c r="E217" s="87" t="s">
        <v>333</v>
      </c>
      <c r="F217" s="98"/>
      <c r="G217" s="57" t="s">
        <v>5</v>
      </c>
      <c r="H217" s="39">
        <v>555800</v>
      </c>
      <c r="I217" s="40"/>
      <c r="J217" s="39">
        <v>555800</v>
      </c>
      <c r="K217" s="54" t="str">
        <f t="shared" si="4"/>
        <v>93405022420119990200</v>
      </c>
      <c r="L217" s="47" t="s">
        <v>334</v>
      </c>
    </row>
    <row r="218" spans="1:12" ht="22.5">
      <c r="A218" s="80" t="s">
        <v>116</v>
      </c>
      <c r="B218" s="68" t="s">
        <v>5</v>
      </c>
      <c r="C218" s="56" t="s">
        <v>69</v>
      </c>
      <c r="D218" s="59" t="s">
        <v>303</v>
      </c>
      <c r="E218" s="87" t="s">
        <v>333</v>
      </c>
      <c r="F218" s="98"/>
      <c r="G218" s="57" t="s">
        <v>118</v>
      </c>
      <c r="H218" s="69">
        <v>555800</v>
      </c>
      <c r="I218" s="70"/>
      <c r="J218" s="69">
        <v>555800</v>
      </c>
      <c r="K218" s="54" t="str">
        <f t="shared" si="4"/>
        <v>93405022420119990240</v>
      </c>
      <c r="L218" s="47" t="s">
        <v>335</v>
      </c>
    </row>
    <row r="219" spans="1:12" s="42" customFormat="1">
      <c r="A219" s="38" t="s">
        <v>119</v>
      </c>
      <c r="B219" s="37" t="s">
        <v>5</v>
      </c>
      <c r="C219" s="56" t="s">
        <v>69</v>
      </c>
      <c r="D219" s="59" t="s">
        <v>303</v>
      </c>
      <c r="E219" s="87" t="s">
        <v>333</v>
      </c>
      <c r="F219" s="98"/>
      <c r="G219" s="57" t="s">
        <v>120</v>
      </c>
      <c r="H219" s="39">
        <v>555800</v>
      </c>
      <c r="I219" s="40"/>
      <c r="J219" s="39">
        <f>IF(IF(H219="",0,H219)=0,0,(IF(H219&gt;0,IF(I219&gt;H219,0,H219-I219),IF(I219&gt;H219,H219-I219,0))))</f>
        <v>555800</v>
      </c>
      <c r="K219" s="54" t="str">
        <f t="shared" si="4"/>
        <v>93405022420119990244</v>
      </c>
      <c r="L219" s="41" t="str">
        <f>C219 &amp; D219 &amp;E219 &amp; F219 &amp; G219</f>
        <v>93405022420119990244</v>
      </c>
    </row>
    <row r="220" spans="1:12" ht="33.75">
      <c r="A220" s="38" t="s">
        <v>336</v>
      </c>
      <c r="B220" s="37" t="s">
        <v>5</v>
      </c>
      <c r="C220" s="56" t="s">
        <v>69</v>
      </c>
      <c r="D220" s="59" t="s">
        <v>303</v>
      </c>
      <c r="E220" s="87" t="s">
        <v>338</v>
      </c>
      <c r="F220" s="98"/>
      <c r="G220" s="57" t="s">
        <v>72</v>
      </c>
      <c r="H220" s="39">
        <v>2354000</v>
      </c>
      <c r="I220" s="40"/>
      <c r="J220" s="39">
        <v>2354000</v>
      </c>
      <c r="K220" s="54" t="str">
        <f t="shared" si="4"/>
        <v>93405022430000000000</v>
      </c>
      <c r="L220" s="47" t="s">
        <v>337</v>
      </c>
    </row>
    <row r="221" spans="1:12" ht="33.75">
      <c r="A221" s="38" t="s">
        <v>339</v>
      </c>
      <c r="B221" s="37" t="s">
        <v>5</v>
      </c>
      <c r="C221" s="56" t="s">
        <v>69</v>
      </c>
      <c r="D221" s="59" t="s">
        <v>303</v>
      </c>
      <c r="E221" s="87" t="s">
        <v>341</v>
      </c>
      <c r="F221" s="98"/>
      <c r="G221" s="57" t="s">
        <v>72</v>
      </c>
      <c r="H221" s="39">
        <v>50000</v>
      </c>
      <c r="I221" s="40"/>
      <c r="J221" s="39">
        <v>50000</v>
      </c>
      <c r="K221" s="54" t="str">
        <f t="shared" si="4"/>
        <v>93405022430100000000</v>
      </c>
      <c r="L221" s="47" t="s">
        <v>340</v>
      </c>
    </row>
    <row r="222" spans="1:12" ht="22.5">
      <c r="A222" s="38" t="s">
        <v>342</v>
      </c>
      <c r="B222" s="37" t="s">
        <v>5</v>
      </c>
      <c r="C222" s="56" t="s">
        <v>69</v>
      </c>
      <c r="D222" s="59" t="s">
        <v>303</v>
      </c>
      <c r="E222" s="87" t="s">
        <v>344</v>
      </c>
      <c r="F222" s="98"/>
      <c r="G222" s="57" t="s">
        <v>72</v>
      </c>
      <c r="H222" s="39">
        <v>50000</v>
      </c>
      <c r="I222" s="40"/>
      <c r="J222" s="39">
        <v>50000</v>
      </c>
      <c r="K222" s="54" t="str">
        <f t="shared" si="4"/>
        <v>934050224301S2350000</v>
      </c>
      <c r="L222" s="47" t="s">
        <v>343</v>
      </c>
    </row>
    <row r="223" spans="1:12" ht="22.5">
      <c r="A223" s="38" t="s">
        <v>345</v>
      </c>
      <c r="B223" s="37" t="s">
        <v>5</v>
      </c>
      <c r="C223" s="56" t="s">
        <v>69</v>
      </c>
      <c r="D223" s="59" t="s">
        <v>303</v>
      </c>
      <c r="E223" s="87" t="s">
        <v>344</v>
      </c>
      <c r="F223" s="98"/>
      <c r="G223" s="57" t="s">
        <v>347</v>
      </c>
      <c r="H223" s="39">
        <v>50000</v>
      </c>
      <c r="I223" s="40"/>
      <c r="J223" s="39">
        <v>50000</v>
      </c>
      <c r="K223" s="54" t="str">
        <f t="shared" si="4"/>
        <v>934050224301S2350600</v>
      </c>
      <c r="L223" s="47" t="s">
        <v>346</v>
      </c>
    </row>
    <row r="224" spans="1:12" ht="22.5">
      <c r="A224" s="38" t="s">
        <v>348</v>
      </c>
      <c r="B224" s="37" t="s">
        <v>5</v>
      </c>
      <c r="C224" s="56" t="s">
        <v>69</v>
      </c>
      <c r="D224" s="59" t="s">
        <v>303</v>
      </c>
      <c r="E224" s="87" t="s">
        <v>344</v>
      </c>
      <c r="F224" s="98"/>
      <c r="G224" s="57" t="s">
        <v>350</v>
      </c>
      <c r="H224" s="39">
        <v>50000</v>
      </c>
      <c r="I224" s="40"/>
      <c r="J224" s="39">
        <v>50000</v>
      </c>
      <c r="K224" s="54" t="str">
        <f t="shared" si="4"/>
        <v>934050224301S2350630</v>
      </c>
      <c r="L224" s="47" t="s">
        <v>349</v>
      </c>
    </row>
    <row r="225" spans="1:12" s="42" customFormat="1" ht="59.25" customHeight="1">
      <c r="A225" s="38" t="s">
        <v>351</v>
      </c>
      <c r="B225" s="37" t="s">
        <v>5</v>
      </c>
      <c r="C225" s="56" t="s">
        <v>69</v>
      </c>
      <c r="D225" s="59" t="s">
        <v>303</v>
      </c>
      <c r="E225" s="87" t="s">
        <v>344</v>
      </c>
      <c r="F225" s="98"/>
      <c r="G225" s="57" t="s">
        <v>352</v>
      </c>
      <c r="H225" s="39">
        <v>50000</v>
      </c>
      <c r="I225" s="40"/>
      <c r="J225" s="39">
        <f>IF(IF(H225="",0,H225)=0,0,(IF(H225&gt;0,IF(I225&gt;H225,0,H225-I225),IF(I225&gt;H225,H225-I225,0))))</f>
        <v>50000</v>
      </c>
      <c r="K225" s="54" t="str">
        <f t="shared" si="4"/>
        <v>934050224301S2350632</v>
      </c>
      <c r="L225" s="41" t="str">
        <f>C225 &amp; D225 &amp;E225 &amp; F225 &amp; G225</f>
        <v>934050224301S2350632</v>
      </c>
    </row>
    <row r="226" spans="1:12" ht="22.5">
      <c r="A226" s="38" t="s">
        <v>353</v>
      </c>
      <c r="B226" s="37" t="s">
        <v>5</v>
      </c>
      <c r="C226" s="56" t="s">
        <v>69</v>
      </c>
      <c r="D226" s="59" t="s">
        <v>303</v>
      </c>
      <c r="E226" s="87" t="s">
        <v>355</v>
      </c>
      <c r="F226" s="98"/>
      <c r="G226" s="57" t="s">
        <v>72</v>
      </c>
      <c r="H226" s="39">
        <v>2304000</v>
      </c>
      <c r="I226" s="40"/>
      <c r="J226" s="39">
        <v>2304000</v>
      </c>
      <c r="K226" s="54" t="str">
        <f t="shared" si="4"/>
        <v>93405022430200000000</v>
      </c>
      <c r="L226" s="47" t="s">
        <v>354</v>
      </c>
    </row>
    <row r="227" spans="1:12" ht="33.75">
      <c r="A227" s="38" t="s">
        <v>356</v>
      </c>
      <c r="B227" s="37" t="s">
        <v>5</v>
      </c>
      <c r="C227" s="56" t="s">
        <v>69</v>
      </c>
      <c r="D227" s="59" t="s">
        <v>303</v>
      </c>
      <c r="E227" s="87" t="s">
        <v>358</v>
      </c>
      <c r="F227" s="98"/>
      <c r="G227" s="57" t="s">
        <v>72</v>
      </c>
      <c r="H227" s="39">
        <v>2304000</v>
      </c>
      <c r="I227" s="40"/>
      <c r="J227" s="39">
        <v>2304000</v>
      </c>
      <c r="K227" s="54" t="str">
        <f t="shared" si="4"/>
        <v>93405022430240020000</v>
      </c>
      <c r="L227" s="47" t="s">
        <v>357</v>
      </c>
    </row>
    <row r="228" spans="1:12" ht="22.5">
      <c r="A228" s="38" t="s">
        <v>280</v>
      </c>
      <c r="B228" s="37" t="s">
        <v>5</v>
      </c>
      <c r="C228" s="56" t="s">
        <v>69</v>
      </c>
      <c r="D228" s="59" t="s">
        <v>303</v>
      </c>
      <c r="E228" s="87" t="s">
        <v>358</v>
      </c>
      <c r="F228" s="98"/>
      <c r="G228" s="57" t="s">
        <v>282</v>
      </c>
      <c r="H228" s="39">
        <v>2304000</v>
      </c>
      <c r="I228" s="40"/>
      <c r="J228" s="39">
        <v>2304000</v>
      </c>
      <c r="K228" s="54" t="str">
        <f t="shared" si="4"/>
        <v>93405022430240020400</v>
      </c>
      <c r="L228" s="47" t="s">
        <v>359</v>
      </c>
    </row>
    <row r="229" spans="1:12">
      <c r="A229" s="38" t="s">
        <v>283</v>
      </c>
      <c r="B229" s="37" t="s">
        <v>5</v>
      </c>
      <c r="C229" s="56" t="s">
        <v>69</v>
      </c>
      <c r="D229" s="59" t="s">
        <v>303</v>
      </c>
      <c r="E229" s="87" t="s">
        <v>358</v>
      </c>
      <c r="F229" s="98"/>
      <c r="G229" s="57" t="s">
        <v>285</v>
      </c>
      <c r="H229" s="39">
        <v>2304000</v>
      </c>
      <c r="I229" s="40"/>
      <c r="J229" s="39">
        <v>2304000</v>
      </c>
      <c r="K229" s="54" t="str">
        <f t="shared" si="4"/>
        <v>93405022430240020410</v>
      </c>
      <c r="L229" s="47" t="s">
        <v>360</v>
      </c>
    </row>
    <row r="230" spans="1:12" s="42" customFormat="1" ht="33.75">
      <c r="A230" s="38" t="s">
        <v>361</v>
      </c>
      <c r="B230" s="37" t="s">
        <v>5</v>
      </c>
      <c r="C230" s="56" t="s">
        <v>69</v>
      </c>
      <c r="D230" s="59" t="s">
        <v>303</v>
      </c>
      <c r="E230" s="87" t="s">
        <v>358</v>
      </c>
      <c r="F230" s="98"/>
      <c r="G230" s="57" t="s">
        <v>362</v>
      </c>
      <c r="H230" s="39">
        <v>2304000</v>
      </c>
      <c r="I230" s="40"/>
      <c r="J230" s="39">
        <f>IF(IF(H230="",0,H230)=0,0,(IF(H230&gt;0,IF(I230&gt;H230,0,H230-I230),IF(I230&gt;H230,H230-I230,0))))</f>
        <v>2304000</v>
      </c>
      <c r="K230" s="54" t="str">
        <f t="shared" si="4"/>
        <v>93405022430240020414</v>
      </c>
      <c r="L230" s="41" t="str">
        <f>C230 &amp; D230 &amp;E230 &amp; F230 &amp; G230</f>
        <v>93405022430240020414</v>
      </c>
    </row>
    <row r="231" spans="1:12">
      <c r="A231" s="38" t="s">
        <v>80</v>
      </c>
      <c r="B231" s="37" t="s">
        <v>5</v>
      </c>
      <c r="C231" s="56" t="s">
        <v>69</v>
      </c>
      <c r="D231" s="59" t="s">
        <v>303</v>
      </c>
      <c r="E231" s="87" t="s">
        <v>82</v>
      </c>
      <c r="F231" s="98"/>
      <c r="G231" s="57" t="s">
        <v>72</v>
      </c>
      <c r="H231" s="39">
        <v>2000000</v>
      </c>
      <c r="I231" s="40">
        <v>463705</v>
      </c>
      <c r="J231" s="39">
        <v>1536295</v>
      </c>
      <c r="K231" s="54" t="str">
        <f t="shared" si="4"/>
        <v>93405029100000000000</v>
      </c>
      <c r="L231" s="47" t="s">
        <v>363</v>
      </c>
    </row>
    <row r="232" spans="1:12" ht="33.75">
      <c r="A232" s="38" t="s">
        <v>364</v>
      </c>
      <c r="B232" s="37" t="s">
        <v>5</v>
      </c>
      <c r="C232" s="56" t="s">
        <v>69</v>
      </c>
      <c r="D232" s="59" t="s">
        <v>303</v>
      </c>
      <c r="E232" s="87" t="s">
        <v>366</v>
      </c>
      <c r="F232" s="98"/>
      <c r="G232" s="57" t="s">
        <v>72</v>
      </c>
      <c r="H232" s="39">
        <v>2000000</v>
      </c>
      <c r="I232" s="40">
        <v>463705</v>
      </c>
      <c r="J232" s="39">
        <v>1536295</v>
      </c>
      <c r="K232" s="54" t="str">
        <f t="shared" si="4"/>
        <v>93405029100060010000</v>
      </c>
      <c r="L232" s="47" t="s">
        <v>365</v>
      </c>
    </row>
    <row r="233" spans="1:12">
      <c r="A233" s="38" t="s">
        <v>97</v>
      </c>
      <c r="B233" s="37" t="s">
        <v>5</v>
      </c>
      <c r="C233" s="56" t="s">
        <v>69</v>
      </c>
      <c r="D233" s="59" t="s">
        <v>303</v>
      </c>
      <c r="E233" s="87" t="s">
        <v>366</v>
      </c>
      <c r="F233" s="98"/>
      <c r="G233" s="57" t="s">
        <v>99</v>
      </c>
      <c r="H233" s="39">
        <v>2000000</v>
      </c>
      <c r="I233" s="40">
        <v>463705</v>
      </c>
      <c r="J233" s="39">
        <v>1536295</v>
      </c>
      <c r="K233" s="54" t="str">
        <f t="shared" si="4"/>
        <v>93405029100060010800</v>
      </c>
      <c r="L233" s="47" t="s">
        <v>367</v>
      </c>
    </row>
    <row r="234" spans="1:12" ht="33.75" customHeight="1">
      <c r="A234" s="38" t="s">
        <v>368</v>
      </c>
      <c r="B234" s="37" t="s">
        <v>5</v>
      </c>
      <c r="C234" s="56" t="s">
        <v>69</v>
      </c>
      <c r="D234" s="59" t="s">
        <v>303</v>
      </c>
      <c r="E234" s="87" t="s">
        <v>366</v>
      </c>
      <c r="F234" s="98"/>
      <c r="G234" s="57" t="s">
        <v>370</v>
      </c>
      <c r="H234" s="39">
        <v>2000000</v>
      </c>
      <c r="I234" s="40">
        <v>463705</v>
      </c>
      <c r="J234" s="39">
        <v>1536295</v>
      </c>
      <c r="K234" s="54" t="str">
        <f t="shared" si="4"/>
        <v>93405029100060010810</v>
      </c>
      <c r="L234" s="47" t="s">
        <v>369</v>
      </c>
    </row>
    <row r="235" spans="1:12" s="42" customFormat="1" ht="45">
      <c r="A235" s="38" t="s">
        <v>371</v>
      </c>
      <c r="B235" s="37" t="s">
        <v>5</v>
      </c>
      <c r="C235" s="56" t="s">
        <v>69</v>
      </c>
      <c r="D235" s="59" t="s">
        <v>303</v>
      </c>
      <c r="E235" s="87" t="s">
        <v>366</v>
      </c>
      <c r="F235" s="98"/>
      <c r="G235" s="57" t="s">
        <v>372</v>
      </c>
      <c r="H235" s="39">
        <v>2000000</v>
      </c>
      <c r="I235" s="40">
        <v>463705</v>
      </c>
      <c r="J235" s="39">
        <f>IF(IF(H235="",0,H235)=0,0,(IF(H235&gt;0,IF(I235&gt;H235,0,H235-I235),IF(I235&gt;H235,H235-I235,0))))</f>
        <v>1536295</v>
      </c>
      <c r="K235" s="54" t="str">
        <f t="shared" si="4"/>
        <v>93405029100060010811</v>
      </c>
      <c r="L235" s="41" t="str">
        <f>C235 &amp; D235 &amp;E235 &amp; F235 &amp; G235</f>
        <v>93405029100060010811</v>
      </c>
    </row>
    <row r="236" spans="1:12">
      <c r="A236" s="66" t="s">
        <v>373</v>
      </c>
      <c r="B236" s="37" t="s">
        <v>5</v>
      </c>
      <c r="C236" s="56" t="s">
        <v>69</v>
      </c>
      <c r="D236" s="59" t="s">
        <v>375</v>
      </c>
      <c r="E236" s="87" t="s">
        <v>71</v>
      </c>
      <c r="F236" s="98"/>
      <c r="G236" s="57" t="s">
        <v>72</v>
      </c>
      <c r="H236" s="39">
        <v>23434817</v>
      </c>
      <c r="I236" s="40">
        <v>4918635.24</v>
      </c>
      <c r="J236" s="39">
        <v>18516181.760000002</v>
      </c>
      <c r="K236" s="54" t="str">
        <f t="shared" si="4"/>
        <v>93405030000000000000</v>
      </c>
      <c r="L236" s="47" t="s">
        <v>374</v>
      </c>
    </row>
    <row r="237" spans="1:12" ht="33.75">
      <c r="A237" s="80" t="s">
        <v>376</v>
      </c>
      <c r="B237" s="68" t="s">
        <v>5</v>
      </c>
      <c r="C237" s="56" t="s">
        <v>69</v>
      </c>
      <c r="D237" s="59" t="s">
        <v>375</v>
      </c>
      <c r="E237" s="87" t="s">
        <v>378</v>
      </c>
      <c r="F237" s="98"/>
      <c r="G237" s="57" t="s">
        <v>72</v>
      </c>
      <c r="H237" s="69">
        <v>3124074</v>
      </c>
      <c r="I237" s="70">
        <v>0</v>
      </c>
      <c r="J237" s="69">
        <v>3124074</v>
      </c>
      <c r="K237" s="54" t="str">
        <f t="shared" si="4"/>
        <v>93405030300000000000</v>
      </c>
      <c r="L237" s="47" t="s">
        <v>377</v>
      </c>
    </row>
    <row r="238" spans="1:12" ht="45">
      <c r="A238" s="38" t="s">
        <v>379</v>
      </c>
      <c r="B238" s="37" t="s">
        <v>5</v>
      </c>
      <c r="C238" s="56" t="s">
        <v>69</v>
      </c>
      <c r="D238" s="59" t="s">
        <v>375</v>
      </c>
      <c r="E238" s="87" t="s">
        <v>381</v>
      </c>
      <c r="F238" s="98"/>
      <c r="G238" s="57" t="s">
        <v>72</v>
      </c>
      <c r="H238" s="39">
        <v>1706648</v>
      </c>
      <c r="I238" s="40">
        <v>0</v>
      </c>
      <c r="J238" s="39">
        <v>1706648</v>
      </c>
      <c r="K238" s="54" t="str">
        <f t="shared" si="4"/>
        <v>93405030300100000000</v>
      </c>
      <c r="L238" s="47" t="s">
        <v>380</v>
      </c>
    </row>
    <row r="239" spans="1:12" ht="22.5">
      <c r="A239" s="38" t="s">
        <v>382</v>
      </c>
      <c r="B239" s="37" t="s">
        <v>5</v>
      </c>
      <c r="C239" s="56" t="s">
        <v>69</v>
      </c>
      <c r="D239" s="59" t="s">
        <v>375</v>
      </c>
      <c r="E239" s="87" t="s">
        <v>384</v>
      </c>
      <c r="F239" s="98"/>
      <c r="G239" s="57" t="s">
        <v>72</v>
      </c>
      <c r="H239" s="39">
        <v>341330</v>
      </c>
      <c r="I239" s="40"/>
      <c r="J239" s="39">
        <v>341330</v>
      </c>
      <c r="K239" s="54" t="str">
        <f t="shared" si="4"/>
        <v>934050303001L5550000</v>
      </c>
      <c r="L239" s="47" t="s">
        <v>383</v>
      </c>
    </row>
    <row r="240" spans="1:12">
      <c r="A240" s="38" t="s">
        <v>97</v>
      </c>
      <c r="B240" s="37" t="s">
        <v>5</v>
      </c>
      <c r="C240" s="56" t="s">
        <v>69</v>
      </c>
      <c r="D240" s="59" t="s">
        <v>375</v>
      </c>
      <c r="E240" s="87" t="s">
        <v>384</v>
      </c>
      <c r="F240" s="98"/>
      <c r="G240" s="57" t="s">
        <v>99</v>
      </c>
      <c r="H240" s="39">
        <v>341330</v>
      </c>
      <c r="I240" s="40"/>
      <c r="J240" s="39">
        <v>341330</v>
      </c>
      <c r="K240" s="54" t="str">
        <f t="shared" si="4"/>
        <v>934050303001L5550800</v>
      </c>
      <c r="L240" s="47" t="s">
        <v>385</v>
      </c>
    </row>
    <row r="241" spans="1:12" ht="36.75" customHeight="1">
      <c r="A241" s="38" t="s">
        <v>368</v>
      </c>
      <c r="B241" s="37" t="s">
        <v>5</v>
      </c>
      <c r="C241" s="56" t="s">
        <v>69</v>
      </c>
      <c r="D241" s="59" t="s">
        <v>375</v>
      </c>
      <c r="E241" s="87" t="s">
        <v>384</v>
      </c>
      <c r="F241" s="98"/>
      <c r="G241" s="57" t="s">
        <v>370</v>
      </c>
      <c r="H241" s="39">
        <v>341330</v>
      </c>
      <c r="I241" s="40"/>
      <c r="J241" s="39">
        <v>341330</v>
      </c>
      <c r="K241" s="54" t="str">
        <f t="shared" si="4"/>
        <v>934050303001L5550810</v>
      </c>
      <c r="L241" s="47" t="s">
        <v>386</v>
      </c>
    </row>
    <row r="242" spans="1:12" s="42" customFormat="1" ht="78.75">
      <c r="A242" s="38" t="s">
        <v>387</v>
      </c>
      <c r="B242" s="37" t="s">
        <v>5</v>
      </c>
      <c r="C242" s="56" t="s">
        <v>69</v>
      </c>
      <c r="D242" s="59" t="s">
        <v>375</v>
      </c>
      <c r="E242" s="87" t="s">
        <v>384</v>
      </c>
      <c r="F242" s="98"/>
      <c r="G242" s="57" t="s">
        <v>388</v>
      </c>
      <c r="H242" s="39">
        <v>341330</v>
      </c>
      <c r="I242" s="40"/>
      <c r="J242" s="39">
        <f>IF(IF(H242="",0,H242)=0,0,(IF(H242&gt;0,IF(I242&gt;H242,0,H242-I242),IF(I242&gt;H242,H242-I242,0))))</f>
        <v>341330</v>
      </c>
      <c r="K242" s="54" t="str">
        <f t="shared" si="4"/>
        <v>934050303001L5550812</v>
      </c>
      <c r="L242" s="41" t="str">
        <f>C242 &amp; D242 &amp;E242 &amp; F242 &amp; G242</f>
        <v>934050303001L5550812</v>
      </c>
    </row>
    <row r="243" spans="1:12" ht="33.75">
      <c r="A243" s="38" t="s">
        <v>389</v>
      </c>
      <c r="B243" s="37" t="s">
        <v>5</v>
      </c>
      <c r="C243" s="56" t="s">
        <v>69</v>
      </c>
      <c r="D243" s="59" t="s">
        <v>375</v>
      </c>
      <c r="E243" s="87" t="s">
        <v>391</v>
      </c>
      <c r="F243" s="98"/>
      <c r="G243" s="57" t="s">
        <v>72</v>
      </c>
      <c r="H243" s="39">
        <v>1365318</v>
      </c>
      <c r="I243" s="40">
        <v>0</v>
      </c>
      <c r="J243" s="39">
        <v>1365318</v>
      </c>
      <c r="K243" s="54" t="str">
        <f t="shared" si="4"/>
        <v>934050303001R5550000</v>
      </c>
      <c r="L243" s="47" t="s">
        <v>390</v>
      </c>
    </row>
    <row r="244" spans="1:12">
      <c r="A244" s="38" t="s">
        <v>97</v>
      </c>
      <c r="B244" s="37" t="s">
        <v>5</v>
      </c>
      <c r="C244" s="56" t="s">
        <v>69</v>
      </c>
      <c r="D244" s="59" t="s">
        <v>375</v>
      </c>
      <c r="E244" s="87" t="s">
        <v>391</v>
      </c>
      <c r="F244" s="98"/>
      <c r="G244" s="57" t="s">
        <v>99</v>
      </c>
      <c r="H244" s="39">
        <v>1365318</v>
      </c>
      <c r="I244" s="40">
        <v>0</v>
      </c>
      <c r="J244" s="39">
        <v>1365318</v>
      </c>
      <c r="K244" s="54" t="str">
        <f t="shared" si="4"/>
        <v>934050303001R5550800</v>
      </c>
      <c r="L244" s="47" t="s">
        <v>392</v>
      </c>
    </row>
    <row r="245" spans="1:12" ht="34.5" customHeight="1">
      <c r="A245" s="38" t="s">
        <v>368</v>
      </c>
      <c r="B245" s="37" t="s">
        <v>5</v>
      </c>
      <c r="C245" s="56" t="s">
        <v>69</v>
      </c>
      <c r="D245" s="59" t="s">
        <v>375</v>
      </c>
      <c r="E245" s="87" t="s">
        <v>391</v>
      </c>
      <c r="F245" s="98"/>
      <c r="G245" s="57" t="s">
        <v>370</v>
      </c>
      <c r="H245" s="39">
        <v>1365318</v>
      </c>
      <c r="I245" s="40">
        <v>0</v>
      </c>
      <c r="J245" s="39">
        <v>1365318</v>
      </c>
      <c r="K245" s="54" t="str">
        <f t="shared" si="4"/>
        <v>934050303001R5550810</v>
      </c>
      <c r="L245" s="47" t="s">
        <v>393</v>
      </c>
    </row>
    <row r="246" spans="1:12" s="42" customFormat="1" ht="78.75">
      <c r="A246" s="38" t="s">
        <v>387</v>
      </c>
      <c r="B246" s="37" t="s">
        <v>5</v>
      </c>
      <c r="C246" s="56" t="s">
        <v>69</v>
      </c>
      <c r="D246" s="59" t="s">
        <v>375</v>
      </c>
      <c r="E246" s="87" t="s">
        <v>391</v>
      </c>
      <c r="F246" s="98"/>
      <c r="G246" s="57" t="s">
        <v>388</v>
      </c>
      <c r="H246" s="39">
        <v>1365318</v>
      </c>
      <c r="I246" s="40">
        <v>0</v>
      </c>
      <c r="J246" s="39">
        <f>IF(IF(H246="",0,H246)=0,0,(IF(H246&gt;0,IF(I246&gt;H246,0,H246-I246),IF(I246&gt;H246,H246-I246,0))))</f>
        <v>1365318</v>
      </c>
      <c r="K246" s="54" t="str">
        <f t="shared" si="4"/>
        <v>934050303001R5550812</v>
      </c>
      <c r="L246" s="41" t="str">
        <f>C246 &amp; D246 &amp;E246 &amp; F246 &amp; G246</f>
        <v>934050303001R5550812</v>
      </c>
    </row>
    <row r="247" spans="1:12" ht="33.75">
      <c r="A247" s="38" t="s">
        <v>394</v>
      </c>
      <c r="B247" s="37" t="s">
        <v>5</v>
      </c>
      <c r="C247" s="56" t="s">
        <v>69</v>
      </c>
      <c r="D247" s="59" t="s">
        <v>375</v>
      </c>
      <c r="E247" s="87" t="s">
        <v>396</v>
      </c>
      <c r="F247" s="98"/>
      <c r="G247" s="57" t="s">
        <v>72</v>
      </c>
      <c r="H247" s="39">
        <v>1417426</v>
      </c>
      <c r="I247" s="40">
        <v>0</v>
      </c>
      <c r="J247" s="39">
        <v>1417426</v>
      </c>
      <c r="K247" s="54" t="str">
        <f t="shared" si="4"/>
        <v>93405030300200000000</v>
      </c>
      <c r="L247" s="47" t="s">
        <v>395</v>
      </c>
    </row>
    <row r="248" spans="1:12">
      <c r="A248" s="38" t="s">
        <v>397</v>
      </c>
      <c r="B248" s="37" t="s">
        <v>5</v>
      </c>
      <c r="C248" s="56" t="s">
        <v>69</v>
      </c>
      <c r="D248" s="59" t="s">
        <v>375</v>
      </c>
      <c r="E248" s="87" t="s">
        <v>399</v>
      </c>
      <c r="F248" s="98"/>
      <c r="G248" s="57" t="s">
        <v>72</v>
      </c>
      <c r="H248" s="39">
        <v>283485</v>
      </c>
      <c r="I248" s="40"/>
      <c r="J248" s="39">
        <v>283485</v>
      </c>
      <c r="K248" s="54" t="str">
        <f t="shared" si="4"/>
        <v>934050303002L5550000</v>
      </c>
      <c r="L248" s="47" t="s">
        <v>398</v>
      </c>
    </row>
    <row r="249" spans="1:12" ht="22.5">
      <c r="A249" s="38" t="s">
        <v>114</v>
      </c>
      <c r="B249" s="37" t="s">
        <v>5</v>
      </c>
      <c r="C249" s="56" t="s">
        <v>69</v>
      </c>
      <c r="D249" s="59" t="s">
        <v>375</v>
      </c>
      <c r="E249" s="87" t="s">
        <v>399</v>
      </c>
      <c r="F249" s="98"/>
      <c r="G249" s="57" t="s">
        <v>5</v>
      </c>
      <c r="H249" s="39">
        <v>283485</v>
      </c>
      <c r="I249" s="40"/>
      <c r="J249" s="39">
        <v>283485</v>
      </c>
      <c r="K249" s="54" t="str">
        <f t="shared" si="4"/>
        <v>934050303002L5550200</v>
      </c>
      <c r="L249" s="47" t="s">
        <v>400</v>
      </c>
    </row>
    <row r="250" spans="1:12" ht="22.5">
      <c r="A250" s="38" t="s">
        <v>116</v>
      </c>
      <c r="B250" s="37" t="s">
        <v>5</v>
      </c>
      <c r="C250" s="56" t="s">
        <v>69</v>
      </c>
      <c r="D250" s="59" t="s">
        <v>375</v>
      </c>
      <c r="E250" s="87" t="s">
        <v>399</v>
      </c>
      <c r="F250" s="98"/>
      <c r="G250" s="57" t="s">
        <v>118</v>
      </c>
      <c r="H250" s="39">
        <v>283485</v>
      </c>
      <c r="I250" s="40"/>
      <c r="J250" s="39">
        <v>283485</v>
      </c>
      <c r="K250" s="54" t="str">
        <f t="shared" si="4"/>
        <v>934050303002L5550240</v>
      </c>
      <c r="L250" s="47" t="s">
        <v>401</v>
      </c>
    </row>
    <row r="251" spans="1:12" s="42" customFormat="1">
      <c r="A251" s="66" t="s">
        <v>119</v>
      </c>
      <c r="B251" s="37" t="s">
        <v>5</v>
      </c>
      <c r="C251" s="56" t="s">
        <v>69</v>
      </c>
      <c r="D251" s="59" t="s">
        <v>375</v>
      </c>
      <c r="E251" s="87" t="s">
        <v>399</v>
      </c>
      <c r="F251" s="98"/>
      <c r="G251" s="57" t="s">
        <v>120</v>
      </c>
      <c r="H251" s="39">
        <v>283485</v>
      </c>
      <c r="I251" s="40"/>
      <c r="J251" s="39">
        <f>IF(IF(H251="",0,H251)=0,0,(IF(H251&gt;0,IF(I251&gt;H251,0,H251-I251),IF(I251&gt;H251,H251-I251,0))))</f>
        <v>283485</v>
      </c>
      <c r="K251" s="54" t="str">
        <f t="shared" si="4"/>
        <v>934050303002L5550244</v>
      </c>
      <c r="L251" s="41" t="str">
        <f>C251 &amp; D251 &amp;E251 &amp; F251 &amp; G251</f>
        <v>934050303002L5550244</v>
      </c>
    </row>
    <row r="252" spans="1:12" ht="33.75">
      <c r="A252" s="80" t="s">
        <v>402</v>
      </c>
      <c r="B252" s="68" t="s">
        <v>5</v>
      </c>
      <c r="C252" s="56" t="s">
        <v>69</v>
      </c>
      <c r="D252" s="59" t="s">
        <v>375</v>
      </c>
      <c r="E252" s="87" t="s">
        <v>404</v>
      </c>
      <c r="F252" s="98"/>
      <c r="G252" s="57" t="s">
        <v>72</v>
      </c>
      <c r="H252" s="69">
        <v>1133941</v>
      </c>
      <c r="I252" s="70">
        <v>0</v>
      </c>
      <c r="J252" s="69">
        <v>1133941</v>
      </c>
      <c r="K252" s="54" t="str">
        <f t="shared" si="4"/>
        <v>934050303002R5550000</v>
      </c>
      <c r="L252" s="47" t="s">
        <v>403</v>
      </c>
    </row>
    <row r="253" spans="1:12" ht="22.5">
      <c r="A253" s="38" t="s">
        <v>114</v>
      </c>
      <c r="B253" s="37" t="s">
        <v>5</v>
      </c>
      <c r="C253" s="56" t="s">
        <v>69</v>
      </c>
      <c r="D253" s="59" t="s">
        <v>375</v>
      </c>
      <c r="E253" s="87" t="s">
        <v>404</v>
      </c>
      <c r="F253" s="98"/>
      <c r="G253" s="57" t="s">
        <v>5</v>
      </c>
      <c r="H253" s="39">
        <v>1133941</v>
      </c>
      <c r="I253" s="40">
        <v>0</v>
      </c>
      <c r="J253" s="39">
        <v>1133941</v>
      </c>
      <c r="K253" s="54" t="str">
        <f t="shared" si="4"/>
        <v>934050303002R5550200</v>
      </c>
      <c r="L253" s="47" t="s">
        <v>405</v>
      </c>
    </row>
    <row r="254" spans="1:12" ht="22.5">
      <c r="A254" s="38" t="s">
        <v>116</v>
      </c>
      <c r="B254" s="37" t="s">
        <v>5</v>
      </c>
      <c r="C254" s="56" t="s">
        <v>69</v>
      </c>
      <c r="D254" s="59" t="s">
        <v>375</v>
      </c>
      <c r="E254" s="87" t="s">
        <v>404</v>
      </c>
      <c r="F254" s="98"/>
      <c r="G254" s="57" t="s">
        <v>118</v>
      </c>
      <c r="H254" s="39">
        <v>1133941</v>
      </c>
      <c r="I254" s="40">
        <v>0</v>
      </c>
      <c r="J254" s="39">
        <v>1133941</v>
      </c>
      <c r="K254" s="54" t="str">
        <f t="shared" si="4"/>
        <v>934050303002R5550240</v>
      </c>
      <c r="L254" s="47" t="s">
        <v>406</v>
      </c>
    </row>
    <row r="255" spans="1:12" s="42" customFormat="1">
      <c r="A255" s="38" t="s">
        <v>119</v>
      </c>
      <c r="B255" s="37" t="s">
        <v>5</v>
      </c>
      <c r="C255" s="56" t="s">
        <v>69</v>
      </c>
      <c r="D255" s="59" t="s">
        <v>375</v>
      </c>
      <c r="E255" s="87" t="s">
        <v>404</v>
      </c>
      <c r="F255" s="98"/>
      <c r="G255" s="57" t="s">
        <v>120</v>
      </c>
      <c r="H255" s="39">
        <v>1133941</v>
      </c>
      <c r="I255" s="40">
        <v>0</v>
      </c>
      <c r="J255" s="39">
        <f>IF(IF(H255="",0,H255)=0,0,(IF(H255&gt;0,IF(I255&gt;H255,0,H255-I255),IF(I255&gt;H255,H255-I255,0))))</f>
        <v>1133941</v>
      </c>
      <c r="K255" s="54" t="str">
        <f t="shared" si="4"/>
        <v>934050303002R5550244</v>
      </c>
      <c r="L255" s="41" t="str">
        <f>C255 &amp; D255 &amp;E255 &amp; F255 &amp; G255</f>
        <v>934050303002R5550244</v>
      </c>
    </row>
    <row r="256" spans="1:12" ht="22.5">
      <c r="A256" s="38" t="s">
        <v>407</v>
      </c>
      <c r="B256" s="37" t="s">
        <v>5</v>
      </c>
      <c r="C256" s="56" t="s">
        <v>69</v>
      </c>
      <c r="D256" s="59" t="s">
        <v>375</v>
      </c>
      <c r="E256" s="87" t="s">
        <v>409</v>
      </c>
      <c r="F256" s="98"/>
      <c r="G256" s="57" t="s">
        <v>72</v>
      </c>
      <c r="H256" s="39">
        <v>20310743</v>
      </c>
      <c r="I256" s="40">
        <v>4918635.24</v>
      </c>
      <c r="J256" s="39">
        <v>15392107.76</v>
      </c>
      <c r="K256" s="54" t="str">
        <f t="shared" si="4"/>
        <v>93405031800000000000</v>
      </c>
      <c r="L256" s="47" t="s">
        <v>408</v>
      </c>
    </row>
    <row r="257" spans="1:12" ht="22.5">
      <c r="A257" s="38" t="s">
        <v>410</v>
      </c>
      <c r="B257" s="37" t="s">
        <v>5</v>
      </c>
      <c r="C257" s="56" t="s">
        <v>69</v>
      </c>
      <c r="D257" s="59" t="s">
        <v>375</v>
      </c>
      <c r="E257" s="87" t="s">
        <v>412</v>
      </c>
      <c r="F257" s="98"/>
      <c r="G257" s="57" t="s">
        <v>72</v>
      </c>
      <c r="H257" s="39">
        <v>10091500</v>
      </c>
      <c r="I257" s="40">
        <v>3705834.43</v>
      </c>
      <c r="J257" s="39">
        <v>6385665.5700000003</v>
      </c>
      <c r="K257" s="54" t="str">
        <f t="shared" si="4"/>
        <v>93405031810000000000</v>
      </c>
      <c r="L257" s="47" t="s">
        <v>411</v>
      </c>
    </row>
    <row r="258" spans="1:12">
      <c r="A258" s="38" t="s">
        <v>413</v>
      </c>
      <c r="B258" s="37" t="s">
        <v>5</v>
      </c>
      <c r="C258" s="56" t="s">
        <v>69</v>
      </c>
      <c r="D258" s="59" t="s">
        <v>375</v>
      </c>
      <c r="E258" s="87" t="s">
        <v>415</v>
      </c>
      <c r="F258" s="98"/>
      <c r="G258" s="57" t="s">
        <v>72</v>
      </c>
      <c r="H258" s="39">
        <v>3699401</v>
      </c>
      <c r="I258" s="40">
        <v>2929893.43</v>
      </c>
      <c r="J258" s="39">
        <v>769507.57</v>
      </c>
      <c r="K258" s="54" t="str">
        <f t="shared" si="4"/>
        <v>93405031810100000000</v>
      </c>
      <c r="L258" s="47" t="s">
        <v>414</v>
      </c>
    </row>
    <row r="259" spans="1:12" ht="33.75">
      <c r="A259" s="38" t="s">
        <v>416</v>
      </c>
      <c r="B259" s="37" t="s">
        <v>5</v>
      </c>
      <c r="C259" s="56" t="s">
        <v>69</v>
      </c>
      <c r="D259" s="59" t="s">
        <v>375</v>
      </c>
      <c r="E259" s="87" t="s">
        <v>418</v>
      </c>
      <c r="F259" s="98"/>
      <c r="G259" s="57" t="s">
        <v>72</v>
      </c>
      <c r="H259" s="39">
        <v>3699401</v>
      </c>
      <c r="I259" s="40">
        <v>2929893.43</v>
      </c>
      <c r="J259" s="39">
        <v>769507.57</v>
      </c>
      <c r="K259" s="54" t="str">
        <f t="shared" si="4"/>
        <v>93405031810119990000</v>
      </c>
      <c r="L259" s="47" t="s">
        <v>417</v>
      </c>
    </row>
    <row r="260" spans="1:12" ht="22.5">
      <c r="A260" s="38" t="s">
        <v>114</v>
      </c>
      <c r="B260" s="37" t="s">
        <v>5</v>
      </c>
      <c r="C260" s="56" t="s">
        <v>69</v>
      </c>
      <c r="D260" s="59" t="s">
        <v>375</v>
      </c>
      <c r="E260" s="87" t="s">
        <v>418</v>
      </c>
      <c r="F260" s="98"/>
      <c r="G260" s="57" t="s">
        <v>5</v>
      </c>
      <c r="H260" s="39">
        <v>3699401</v>
      </c>
      <c r="I260" s="40">
        <v>2929893.43</v>
      </c>
      <c r="J260" s="39">
        <v>769507.57</v>
      </c>
      <c r="K260" s="54" t="str">
        <f t="shared" si="4"/>
        <v>93405031810119990200</v>
      </c>
      <c r="L260" s="47" t="s">
        <v>419</v>
      </c>
    </row>
    <row r="261" spans="1:12" ht="22.5">
      <c r="A261" s="38" t="s">
        <v>116</v>
      </c>
      <c r="B261" s="37" t="s">
        <v>5</v>
      </c>
      <c r="C261" s="56" t="s">
        <v>69</v>
      </c>
      <c r="D261" s="59" t="s">
        <v>375</v>
      </c>
      <c r="E261" s="87" t="s">
        <v>418</v>
      </c>
      <c r="F261" s="98"/>
      <c r="G261" s="57" t="s">
        <v>118</v>
      </c>
      <c r="H261" s="39">
        <v>3699401</v>
      </c>
      <c r="I261" s="40">
        <v>2929893.43</v>
      </c>
      <c r="J261" s="39">
        <v>769507.57</v>
      </c>
      <c r="K261" s="54" t="str">
        <f t="shared" si="4"/>
        <v>93405031810119990240</v>
      </c>
      <c r="L261" s="47" t="s">
        <v>420</v>
      </c>
    </row>
    <row r="262" spans="1:12" s="42" customFormat="1">
      <c r="A262" s="38" t="s">
        <v>119</v>
      </c>
      <c r="B262" s="37" t="s">
        <v>5</v>
      </c>
      <c r="C262" s="56" t="s">
        <v>69</v>
      </c>
      <c r="D262" s="59" t="s">
        <v>375</v>
      </c>
      <c r="E262" s="87" t="s">
        <v>418</v>
      </c>
      <c r="F262" s="98"/>
      <c r="G262" s="57" t="s">
        <v>120</v>
      </c>
      <c r="H262" s="39">
        <v>3699401</v>
      </c>
      <c r="I262" s="40">
        <v>2929893.43</v>
      </c>
      <c r="J262" s="39">
        <f>IF(IF(H262="",0,H262)=0,0,(IF(H262&gt;0,IF(I262&gt;H262,0,H262-I262),IF(I262&gt;H262,H262-I262,0))))</f>
        <v>769507.57</v>
      </c>
      <c r="K262" s="54" t="str">
        <f t="shared" si="4"/>
        <v>93405031810119990244</v>
      </c>
      <c r="L262" s="41" t="str">
        <f>C262 &amp; D262 &amp;E262 &amp; F262 &amp; G262</f>
        <v>93405031810119990244</v>
      </c>
    </row>
    <row r="263" spans="1:12">
      <c r="A263" s="38" t="s">
        <v>421</v>
      </c>
      <c r="B263" s="37" t="s">
        <v>5</v>
      </c>
      <c r="C263" s="56" t="s">
        <v>69</v>
      </c>
      <c r="D263" s="59" t="s">
        <v>375</v>
      </c>
      <c r="E263" s="87" t="s">
        <v>423</v>
      </c>
      <c r="F263" s="98"/>
      <c r="G263" s="57" t="s">
        <v>72</v>
      </c>
      <c r="H263" s="39">
        <v>3308099</v>
      </c>
      <c r="I263" s="40">
        <v>775941</v>
      </c>
      <c r="J263" s="39">
        <v>2532158</v>
      </c>
      <c r="K263" s="54" t="str">
        <f t="shared" si="4"/>
        <v>93405031810200000000</v>
      </c>
      <c r="L263" s="47" t="s">
        <v>422</v>
      </c>
    </row>
    <row r="264" spans="1:12" ht="33.75">
      <c r="A264" s="38" t="s">
        <v>416</v>
      </c>
      <c r="B264" s="37" t="s">
        <v>5</v>
      </c>
      <c r="C264" s="56" t="s">
        <v>69</v>
      </c>
      <c r="D264" s="59" t="s">
        <v>375</v>
      </c>
      <c r="E264" s="87" t="s">
        <v>425</v>
      </c>
      <c r="F264" s="98"/>
      <c r="G264" s="57" t="s">
        <v>72</v>
      </c>
      <c r="H264" s="39">
        <v>3308099</v>
      </c>
      <c r="I264" s="40">
        <v>775941</v>
      </c>
      <c r="J264" s="39">
        <v>2532158</v>
      </c>
      <c r="K264" s="54" t="str">
        <f t="shared" si="4"/>
        <v>93405031810219990000</v>
      </c>
      <c r="L264" s="47" t="s">
        <v>424</v>
      </c>
    </row>
    <row r="265" spans="1:12" ht="22.5">
      <c r="A265" s="38" t="s">
        <v>114</v>
      </c>
      <c r="B265" s="37" t="s">
        <v>5</v>
      </c>
      <c r="C265" s="56" t="s">
        <v>69</v>
      </c>
      <c r="D265" s="59" t="s">
        <v>375</v>
      </c>
      <c r="E265" s="87" t="s">
        <v>425</v>
      </c>
      <c r="F265" s="98"/>
      <c r="G265" s="57" t="s">
        <v>5</v>
      </c>
      <c r="H265" s="39">
        <v>3308099</v>
      </c>
      <c r="I265" s="40">
        <v>775941</v>
      </c>
      <c r="J265" s="39">
        <v>2532158</v>
      </c>
      <c r="K265" s="54" t="str">
        <f t="shared" si="4"/>
        <v>93405031810219990200</v>
      </c>
      <c r="L265" s="47" t="s">
        <v>426</v>
      </c>
    </row>
    <row r="266" spans="1:12" ht="22.5">
      <c r="A266" s="38" t="s">
        <v>116</v>
      </c>
      <c r="B266" s="37" t="s">
        <v>5</v>
      </c>
      <c r="C266" s="56" t="s">
        <v>69</v>
      </c>
      <c r="D266" s="59" t="s">
        <v>375</v>
      </c>
      <c r="E266" s="87" t="s">
        <v>425</v>
      </c>
      <c r="F266" s="98"/>
      <c r="G266" s="57" t="s">
        <v>118</v>
      </c>
      <c r="H266" s="39">
        <v>3308099</v>
      </c>
      <c r="I266" s="40">
        <v>775941</v>
      </c>
      <c r="J266" s="39">
        <v>2532158</v>
      </c>
      <c r="K266" s="54" t="str">
        <f t="shared" si="4"/>
        <v>93405031810219990240</v>
      </c>
      <c r="L266" s="47" t="s">
        <v>427</v>
      </c>
    </row>
    <row r="267" spans="1:12" s="42" customFormat="1">
      <c r="A267" s="38" t="s">
        <v>119</v>
      </c>
      <c r="B267" s="37" t="s">
        <v>5</v>
      </c>
      <c r="C267" s="56" t="s">
        <v>69</v>
      </c>
      <c r="D267" s="59" t="s">
        <v>375</v>
      </c>
      <c r="E267" s="87" t="s">
        <v>425</v>
      </c>
      <c r="F267" s="98"/>
      <c r="G267" s="57" t="s">
        <v>120</v>
      </c>
      <c r="H267" s="39">
        <v>3308099</v>
      </c>
      <c r="I267" s="40">
        <v>775941</v>
      </c>
      <c r="J267" s="39">
        <f>IF(IF(H267="",0,H267)=0,0,(IF(H267&gt;0,IF(I267&gt;H267,0,H267-I267),IF(I267&gt;H267,H267-I267,0))))</f>
        <v>2532158</v>
      </c>
      <c r="K267" s="54" t="str">
        <f t="shared" si="4"/>
        <v>93405031810219990244</v>
      </c>
      <c r="L267" s="41" t="str">
        <f>C267 &amp; D267 &amp;E267 &amp; F267 &amp; G267</f>
        <v>93405031810219990244</v>
      </c>
    </row>
    <row r="268" spans="1:12" ht="22.5">
      <c r="A268" s="38" t="s">
        <v>428</v>
      </c>
      <c r="B268" s="37" t="s">
        <v>5</v>
      </c>
      <c r="C268" s="56" t="s">
        <v>69</v>
      </c>
      <c r="D268" s="59" t="s">
        <v>375</v>
      </c>
      <c r="E268" s="87" t="s">
        <v>430</v>
      </c>
      <c r="F268" s="98"/>
      <c r="G268" s="57" t="s">
        <v>72</v>
      </c>
      <c r="H268" s="39">
        <v>300000</v>
      </c>
      <c r="I268" s="40"/>
      <c r="J268" s="39">
        <v>300000</v>
      </c>
      <c r="K268" s="54" t="str">
        <f t="shared" si="4"/>
        <v>93405031810300000000</v>
      </c>
      <c r="L268" s="47" t="s">
        <v>429</v>
      </c>
    </row>
    <row r="269" spans="1:12" ht="25.5" customHeight="1">
      <c r="A269" s="38" t="s">
        <v>416</v>
      </c>
      <c r="B269" s="37" t="s">
        <v>5</v>
      </c>
      <c r="C269" s="56" t="s">
        <v>69</v>
      </c>
      <c r="D269" s="59" t="s">
        <v>375</v>
      </c>
      <c r="E269" s="87" t="s">
        <v>432</v>
      </c>
      <c r="F269" s="98"/>
      <c r="G269" s="57" t="s">
        <v>72</v>
      </c>
      <c r="H269" s="39">
        <v>300000</v>
      </c>
      <c r="I269" s="40"/>
      <c r="J269" s="39">
        <v>300000</v>
      </c>
      <c r="K269" s="54" t="str">
        <f t="shared" ref="K269:K314" si="5">C269 &amp; D269 &amp;E269 &amp; F269 &amp; G269</f>
        <v>93405031810319990000</v>
      </c>
      <c r="L269" s="47" t="s">
        <v>431</v>
      </c>
    </row>
    <row r="270" spans="1:12" ht="22.5">
      <c r="A270" s="38" t="s">
        <v>114</v>
      </c>
      <c r="B270" s="37" t="s">
        <v>5</v>
      </c>
      <c r="C270" s="56" t="s">
        <v>69</v>
      </c>
      <c r="D270" s="59" t="s">
        <v>375</v>
      </c>
      <c r="E270" s="87" t="s">
        <v>432</v>
      </c>
      <c r="F270" s="98"/>
      <c r="G270" s="57" t="s">
        <v>5</v>
      </c>
      <c r="H270" s="39">
        <v>300000</v>
      </c>
      <c r="I270" s="40"/>
      <c r="J270" s="39">
        <v>300000</v>
      </c>
      <c r="K270" s="54" t="str">
        <f t="shared" si="5"/>
        <v>93405031810319990200</v>
      </c>
      <c r="L270" s="47" t="s">
        <v>433</v>
      </c>
    </row>
    <row r="271" spans="1:12" ht="22.5">
      <c r="A271" s="38" t="s">
        <v>116</v>
      </c>
      <c r="B271" s="37" t="s">
        <v>5</v>
      </c>
      <c r="C271" s="56" t="s">
        <v>69</v>
      </c>
      <c r="D271" s="59" t="s">
        <v>375</v>
      </c>
      <c r="E271" s="87" t="s">
        <v>432</v>
      </c>
      <c r="F271" s="98"/>
      <c r="G271" s="57" t="s">
        <v>118</v>
      </c>
      <c r="H271" s="39">
        <v>300000</v>
      </c>
      <c r="I271" s="40"/>
      <c r="J271" s="39">
        <v>300000</v>
      </c>
      <c r="K271" s="54" t="str">
        <f t="shared" si="5"/>
        <v>93405031810319990240</v>
      </c>
      <c r="L271" s="47" t="s">
        <v>434</v>
      </c>
    </row>
    <row r="272" spans="1:12" s="42" customFormat="1">
      <c r="A272" s="38" t="s">
        <v>119</v>
      </c>
      <c r="B272" s="37" t="s">
        <v>5</v>
      </c>
      <c r="C272" s="56" t="s">
        <v>69</v>
      </c>
      <c r="D272" s="59" t="s">
        <v>375</v>
      </c>
      <c r="E272" s="87" t="s">
        <v>432</v>
      </c>
      <c r="F272" s="98"/>
      <c r="G272" s="57" t="s">
        <v>120</v>
      </c>
      <c r="H272" s="39">
        <v>300000</v>
      </c>
      <c r="I272" s="40"/>
      <c r="J272" s="39">
        <f>IF(IF(H272="",0,H272)=0,0,(IF(H272&gt;0,IF(I272&gt;H272,0,H272-I272),IF(I272&gt;H272,H272-I272,0))))</f>
        <v>300000</v>
      </c>
      <c r="K272" s="54" t="str">
        <f t="shared" si="5"/>
        <v>93405031810319990244</v>
      </c>
      <c r="L272" s="41" t="str">
        <f>C272 &amp; D272 &amp;E272 &amp; F272 &amp; G272</f>
        <v>93405031810319990244</v>
      </c>
    </row>
    <row r="273" spans="1:12" ht="22.5">
      <c r="A273" s="38" t="s">
        <v>435</v>
      </c>
      <c r="B273" s="37" t="s">
        <v>5</v>
      </c>
      <c r="C273" s="56" t="s">
        <v>69</v>
      </c>
      <c r="D273" s="59" t="s">
        <v>375</v>
      </c>
      <c r="E273" s="87" t="s">
        <v>437</v>
      </c>
      <c r="F273" s="98"/>
      <c r="G273" s="57" t="s">
        <v>72</v>
      </c>
      <c r="H273" s="39">
        <v>2784000</v>
      </c>
      <c r="I273" s="40"/>
      <c r="J273" s="39">
        <v>2784000</v>
      </c>
      <c r="K273" s="54" t="str">
        <f t="shared" si="5"/>
        <v>93405031810400000000</v>
      </c>
      <c r="L273" s="47" t="s">
        <v>436</v>
      </c>
    </row>
    <row r="274" spans="1:12" ht="24" customHeight="1">
      <c r="A274" s="66" t="s">
        <v>416</v>
      </c>
      <c r="B274" s="37" t="s">
        <v>5</v>
      </c>
      <c r="C274" s="56" t="s">
        <v>69</v>
      </c>
      <c r="D274" s="59" t="s">
        <v>375</v>
      </c>
      <c r="E274" s="87" t="s">
        <v>439</v>
      </c>
      <c r="F274" s="98"/>
      <c r="G274" s="57" t="s">
        <v>72</v>
      </c>
      <c r="H274" s="39">
        <v>2784000</v>
      </c>
      <c r="I274" s="40"/>
      <c r="J274" s="39">
        <v>2784000</v>
      </c>
      <c r="K274" s="54" t="str">
        <f t="shared" si="5"/>
        <v>93405031810419990000</v>
      </c>
      <c r="L274" s="47" t="s">
        <v>438</v>
      </c>
    </row>
    <row r="275" spans="1:12" ht="22.5">
      <c r="A275" s="80" t="s">
        <v>114</v>
      </c>
      <c r="B275" s="68" t="s">
        <v>5</v>
      </c>
      <c r="C275" s="56" t="s">
        <v>69</v>
      </c>
      <c r="D275" s="59" t="s">
        <v>375</v>
      </c>
      <c r="E275" s="87" t="s">
        <v>439</v>
      </c>
      <c r="F275" s="98"/>
      <c r="G275" s="57" t="s">
        <v>5</v>
      </c>
      <c r="H275" s="69">
        <v>2784000</v>
      </c>
      <c r="I275" s="70"/>
      <c r="J275" s="69">
        <v>2784000</v>
      </c>
      <c r="K275" s="54" t="str">
        <f t="shared" si="5"/>
        <v>93405031810419990200</v>
      </c>
      <c r="L275" s="47" t="s">
        <v>440</v>
      </c>
    </row>
    <row r="276" spans="1:12" ht="22.5">
      <c r="A276" s="38" t="s">
        <v>116</v>
      </c>
      <c r="B276" s="37" t="s">
        <v>5</v>
      </c>
      <c r="C276" s="56" t="s">
        <v>69</v>
      </c>
      <c r="D276" s="59" t="s">
        <v>375</v>
      </c>
      <c r="E276" s="87" t="s">
        <v>439</v>
      </c>
      <c r="F276" s="98"/>
      <c r="G276" s="57" t="s">
        <v>118</v>
      </c>
      <c r="H276" s="39">
        <v>2784000</v>
      </c>
      <c r="I276" s="40"/>
      <c r="J276" s="39">
        <v>2784000</v>
      </c>
      <c r="K276" s="54" t="str">
        <f t="shared" si="5"/>
        <v>93405031810419990240</v>
      </c>
      <c r="L276" s="47" t="s">
        <v>441</v>
      </c>
    </row>
    <row r="277" spans="1:12" s="42" customFormat="1">
      <c r="A277" s="38" t="s">
        <v>119</v>
      </c>
      <c r="B277" s="37" t="s">
        <v>5</v>
      </c>
      <c r="C277" s="56" t="s">
        <v>69</v>
      </c>
      <c r="D277" s="59" t="s">
        <v>375</v>
      </c>
      <c r="E277" s="87" t="s">
        <v>439</v>
      </c>
      <c r="F277" s="98"/>
      <c r="G277" s="57" t="s">
        <v>120</v>
      </c>
      <c r="H277" s="39">
        <v>2784000</v>
      </c>
      <c r="I277" s="40"/>
      <c r="J277" s="39">
        <f>IF(IF(H277="",0,H277)=0,0,(IF(H277&gt;0,IF(I277&gt;H277,0,H277-I277),IF(I277&gt;H277,H277-I277,0))))</f>
        <v>2784000</v>
      </c>
      <c r="K277" s="54" t="str">
        <f t="shared" si="5"/>
        <v>93405031810419990244</v>
      </c>
      <c r="L277" s="41" t="str">
        <f>C277 &amp; D277 &amp;E277 &amp; F277 &amp; G277</f>
        <v>93405031810419990244</v>
      </c>
    </row>
    <row r="278" spans="1:12" ht="33.75">
      <c r="A278" s="38" t="s">
        <v>442</v>
      </c>
      <c r="B278" s="37" t="s">
        <v>5</v>
      </c>
      <c r="C278" s="56" t="s">
        <v>69</v>
      </c>
      <c r="D278" s="59" t="s">
        <v>375</v>
      </c>
      <c r="E278" s="87" t="s">
        <v>444</v>
      </c>
      <c r="F278" s="98"/>
      <c r="G278" s="57" t="s">
        <v>72</v>
      </c>
      <c r="H278" s="39">
        <v>800000</v>
      </c>
      <c r="I278" s="40">
        <v>142022.75</v>
      </c>
      <c r="J278" s="39">
        <v>657977.25</v>
      </c>
      <c r="K278" s="54" t="str">
        <f t="shared" si="5"/>
        <v>93405031820000000000</v>
      </c>
      <c r="L278" s="47" t="s">
        <v>443</v>
      </c>
    </row>
    <row r="279" spans="1:12">
      <c r="A279" s="38" t="s">
        <v>445</v>
      </c>
      <c r="B279" s="37" t="s">
        <v>5</v>
      </c>
      <c r="C279" s="56" t="s">
        <v>69</v>
      </c>
      <c r="D279" s="59" t="s">
        <v>375</v>
      </c>
      <c r="E279" s="87" t="s">
        <v>447</v>
      </c>
      <c r="F279" s="98"/>
      <c r="G279" s="57" t="s">
        <v>72</v>
      </c>
      <c r="H279" s="39">
        <v>800000</v>
      </c>
      <c r="I279" s="40">
        <v>142022.75</v>
      </c>
      <c r="J279" s="39">
        <v>657977.25</v>
      </c>
      <c r="K279" s="54" t="str">
        <f t="shared" si="5"/>
        <v>93405031820100000000</v>
      </c>
      <c r="L279" s="47" t="s">
        <v>446</v>
      </c>
    </row>
    <row r="280" spans="1:12" ht="33.75">
      <c r="A280" s="38" t="s">
        <v>448</v>
      </c>
      <c r="B280" s="37" t="s">
        <v>5</v>
      </c>
      <c r="C280" s="56" t="s">
        <v>69</v>
      </c>
      <c r="D280" s="59" t="s">
        <v>375</v>
      </c>
      <c r="E280" s="87" t="s">
        <v>450</v>
      </c>
      <c r="F280" s="98"/>
      <c r="G280" s="57" t="s">
        <v>72</v>
      </c>
      <c r="H280" s="39">
        <v>800000</v>
      </c>
      <c r="I280" s="40">
        <v>142022.75</v>
      </c>
      <c r="J280" s="39">
        <v>657977.25</v>
      </c>
      <c r="K280" s="54" t="str">
        <f t="shared" si="5"/>
        <v>93405031820119990000</v>
      </c>
      <c r="L280" s="47" t="s">
        <v>449</v>
      </c>
    </row>
    <row r="281" spans="1:12" ht="22.5">
      <c r="A281" s="38" t="s">
        <v>114</v>
      </c>
      <c r="B281" s="37" t="s">
        <v>5</v>
      </c>
      <c r="C281" s="56" t="s">
        <v>69</v>
      </c>
      <c r="D281" s="59" t="s">
        <v>375</v>
      </c>
      <c r="E281" s="87" t="s">
        <v>450</v>
      </c>
      <c r="F281" s="98"/>
      <c r="G281" s="57" t="s">
        <v>5</v>
      </c>
      <c r="H281" s="39">
        <v>800000</v>
      </c>
      <c r="I281" s="40">
        <v>142022.75</v>
      </c>
      <c r="J281" s="39">
        <v>657977.25</v>
      </c>
      <c r="K281" s="54" t="str">
        <f t="shared" si="5"/>
        <v>93405031820119990200</v>
      </c>
      <c r="L281" s="47" t="s">
        <v>451</v>
      </c>
    </row>
    <row r="282" spans="1:12" ht="22.5">
      <c r="A282" s="38" t="s">
        <v>116</v>
      </c>
      <c r="B282" s="37" t="s">
        <v>5</v>
      </c>
      <c r="C282" s="56" t="s">
        <v>69</v>
      </c>
      <c r="D282" s="59" t="s">
        <v>375</v>
      </c>
      <c r="E282" s="87" t="s">
        <v>450</v>
      </c>
      <c r="F282" s="98"/>
      <c r="G282" s="57" t="s">
        <v>118</v>
      </c>
      <c r="H282" s="39">
        <v>800000</v>
      </c>
      <c r="I282" s="40">
        <v>142022.75</v>
      </c>
      <c r="J282" s="39">
        <v>657977.25</v>
      </c>
      <c r="K282" s="54" t="str">
        <f t="shared" si="5"/>
        <v>93405031820119990240</v>
      </c>
      <c r="L282" s="47" t="s">
        <v>452</v>
      </c>
    </row>
    <row r="283" spans="1:12" s="42" customFormat="1">
      <c r="A283" s="38" t="s">
        <v>119</v>
      </c>
      <c r="B283" s="37" t="s">
        <v>5</v>
      </c>
      <c r="C283" s="56" t="s">
        <v>69</v>
      </c>
      <c r="D283" s="59" t="s">
        <v>375</v>
      </c>
      <c r="E283" s="87" t="s">
        <v>450</v>
      </c>
      <c r="F283" s="98"/>
      <c r="G283" s="57" t="s">
        <v>120</v>
      </c>
      <c r="H283" s="39">
        <v>800000</v>
      </c>
      <c r="I283" s="40">
        <v>142022.75</v>
      </c>
      <c r="J283" s="39">
        <f>IF(IF(H283="",0,H283)=0,0,(IF(H283&gt;0,IF(I283&gt;H283,0,H283-I283),IF(I283&gt;H283,H283-I283,0))))</f>
        <v>657977.25</v>
      </c>
      <c r="K283" s="54" t="str">
        <f t="shared" si="5"/>
        <v>93405031820119990244</v>
      </c>
      <c r="L283" s="41" t="str">
        <f>C283 &amp; D283 &amp;E283 &amp; F283 &amp; G283</f>
        <v>93405031820119990244</v>
      </c>
    </row>
    <row r="284" spans="1:12" ht="22.5">
      <c r="A284" s="38" t="s">
        <v>453</v>
      </c>
      <c r="B284" s="37" t="s">
        <v>5</v>
      </c>
      <c r="C284" s="56" t="s">
        <v>69</v>
      </c>
      <c r="D284" s="59" t="s">
        <v>375</v>
      </c>
      <c r="E284" s="87" t="s">
        <v>455</v>
      </c>
      <c r="F284" s="98"/>
      <c r="G284" s="57" t="s">
        <v>72</v>
      </c>
      <c r="H284" s="39">
        <v>3919243</v>
      </c>
      <c r="I284" s="40">
        <v>1070778.06</v>
      </c>
      <c r="J284" s="39">
        <v>2848464.94</v>
      </c>
      <c r="K284" s="54" t="str">
        <f t="shared" si="5"/>
        <v>93405031830000000000</v>
      </c>
      <c r="L284" s="47" t="s">
        <v>454</v>
      </c>
    </row>
    <row r="285" spans="1:12">
      <c r="A285" s="38" t="s">
        <v>456</v>
      </c>
      <c r="B285" s="37" t="s">
        <v>5</v>
      </c>
      <c r="C285" s="56" t="s">
        <v>69</v>
      </c>
      <c r="D285" s="59" t="s">
        <v>375</v>
      </c>
      <c r="E285" s="87" t="s">
        <v>458</v>
      </c>
      <c r="F285" s="98"/>
      <c r="G285" s="57" t="s">
        <v>72</v>
      </c>
      <c r="H285" s="39">
        <v>45000</v>
      </c>
      <c r="I285" s="40"/>
      <c r="J285" s="39">
        <v>45000</v>
      </c>
      <c r="K285" s="54" t="str">
        <f t="shared" si="5"/>
        <v>93405031830100000000</v>
      </c>
      <c r="L285" s="47" t="s">
        <v>457</v>
      </c>
    </row>
    <row r="286" spans="1:12" ht="45">
      <c r="A286" s="38" t="s">
        <v>459</v>
      </c>
      <c r="B286" s="37" t="s">
        <v>5</v>
      </c>
      <c r="C286" s="56" t="s">
        <v>69</v>
      </c>
      <c r="D286" s="59" t="s">
        <v>375</v>
      </c>
      <c r="E286" s="87" t="s">
        <v>461</v>
      </c>
      <c r="F286" s="98"/>
      <c r="G286" s="57" t="s">
        <v>72</v>
      </c>
      <c r="H286" s="39">
        <v>45000</v>
      </c>
      <c r="I286" s="40"/>
      <c r="J286" s="39">
        <v>45000</v>
      </c>
      <c r="K286" s="54" t="str">
        <f t="shared" si="5"/>
        <v>934050318301S2090000</v>
      </c>
      <c r="L286" s="47" t="s">
        <v>460</v>
      </c>
    </row>
    <row r="287" spans="1:12" ht="22.5">
      <c r="A287" s="38" t="s">
        <v>114</v>
      </c>
      <c r="B287" s="37" t="s">
        <v>5</v>
      </c>
      <c r="C287" s="56" t="s">
        <v>69</v>
      </c>
      <c r="D287" s="59" t="s">
        <v>375</v>
      </c>
      <c r="E287" s="87" t="s">
        <v>461</v>
      </c>
      <c r="F287" s="98"/>
      <c r="G287" s="57" t="s">
        <v>5</v>
      </c>
      <c r="H287" s="39">
        <v>45000</v>
      </c>
      <c r="I287" s="40"/>
      <c r="J287" s="39">
        <v>45000</v>
      </c>
      <c r="K287" s="54" t="str">
        <f t="shared" si="5"/>
        <v>934050318301S2090200</v>
      </c>
      <c r="L287" s="47" t="s">
        <v>462</v>
      </c>
    </row>
    <row r="288" spans="1:12" ht="22.5">
      <c r="A288" s="38" t="s">
        <v>116</v>
      </c>
      <c r="B288" s="37" t="s">
        <v>5</v>
      </c>
      <c r="C288" s="56" t="s">
        <v>69</v>
      </c>
      <c r="D288" s="59" t="s">
        <v>375</v>
      </c>
      <c r="E288" s="87" t="s">
        <v>461</v>
      </c>
      <c r="F288" s="98"/>
      <c r="G288" s="57" t="s">
        <v>118</v>
      </c>
      <c r="H288" s="39">
        <v>45000</v>
      </c>
      <c r="I288" s="40"/>
      <c r="J288" s="39">
        <v>45000</v>
      </c>
      <c r="K288" s="54" t="str">
        <f t="shared" si="5"/>
        <v>934050318301S2090240</v>
      </c>
      <c r="L288" s="47" t="s">
        <v>463</v>
      </c>
    </row>
    <row r="289" spans="1:12" s="42" customFormat="1">
      <c r="A289" s="38" t="s">
        <v>119</v>
      </c>
      <c r="B289" s="37" t="s">
        <v>5</v>
      </c>
      <c r="C289" s="56" t="s">
        <v>69</v>
      </c>
      <c r="D289" s="59" t="s">
        <v>375</v>
      </c>
      <c r="E289" s="87" t="s">
        <v>461</v>
      </c>
      <c r="F289" s="98"/>
      <c r="G289" s="57" t="s">
        <v>120</v>
      </c>
      <c r="H289" s="39">
        <v>45000</v>
      </c>
      <c r="I289" s="40"/>
      <c r="J289" s="39">
        <f>IF(IF(H289="",0,H289)=0,0,(IF(H289&gt;0,IF(I289&gt;H289,0,H289-I289),IF(I289&gt;H289,H289-I289,0))))</f>
        <v>45000</v>
      </c>
      <c r="K289" s="54" t="str">
        <f t="shared" si="5"/>
        <v>934050318301S2090244</v>
      </c>
      <c r="L289" s="41" t="str">
        <f>C289 &amp; D289 &amp;E289 &amp; F289 &amp; G289</f>
        <v>934050318301S2090244</v>
      </c>
    </row>
    <row r="290" spans="1:12" ht="22.5">
      <c r="A290" s="38" t="s">
        <v>464</v>
      </c>
      <c r="B290" s="37" t="s">
        <v>5</v>
      </c>
      <c r="C290" s="56" t="s">
        <v>69</v>
      </c>
      <c r="D290" s="59" t="s">
        <v>375</v>
      </c>
      <c r="E290" s="87" t="s">
        <v>466</v>
      </c>
      <c r="F290" s="98"/>
      <c r="G290" s="57" t="s">
        <v>72</v>
      </c>
      <c r="H290" s="39">
        <v>3874243</v>
      </c>
      <c r="I290" s="40">
        <v>1070778.06</v>
      </c>
      <c r="J290" s="39">
        <v>2803464.94</v>
      </c>
      <c r="K290" s="54" t="str">
        <f t="shared" si="5"/>
        <v>93405031830200000000</v>
      </c>
      <c r="L290" s="47" t="s">
        <v>465</v>
      </c>
    </row>
    <row r="291" spans="1:12" ht="33.75">
      <c r="A291" s="38" t="s">
        <v>467</v>
      </c>
      <c r="B291" s="37" t="s">
        <v>5</v>
      </c>
      <c r="C291" s="56" t="s">
        <v>69</v>
      </c>
      <c r="D291" s="59" t="s">
        <v>375</v>
      </c>
      <c r="E291" s="87" t="s">
        <v>469</v>
      </c>
      <c r="F291" s="98"/>
      <c r="G291" s="57" t="s">
        <v>72</v>
      </c>
      <c r="H291" s="39">
        <v>3874243</v>
      </c>
      <c r="I291" s="40">
        <v>1070778.06</v>
      </c>
      <c r="J291" s="39">
        <v>2803464.94</v>
      </c>
      <c r="K291" s="54" t="str">
        <f t="shared" si="5"/>
        <v>93405031830219990000</v>
      </c>
      <c r="L291" s="47" t="s">
        <v>468</v>
      </c>
    </row>
    <row r="292" spans="1:12" ht="22.5">
      <c r="A292" s="38" t="s">
        <v>114</v>
      </c>
      <c r="B292" s="37" t="s">
        <v>5</v>
      </c>
      <c r="C292" s="56" t="s">
        <v>69</v>
      </c>
      <c r="D292" s="59" t="s">
        <v>375</v>
      </c>
      <c r="E292" s="87" t="s">
        <v>469</v>
      </c>
      <c r="F292" s="98"/>
      <c r="G292" s="57" t="s">
        <v>5</v>
      </c>
      <c r="H292" s="39">
        <v>3874243</v>
      </c>
      <c r="I292" s="40">
        <v>1070778.06</v>
      </c>
      <c r="J292" s="39">
        <v>2803464.94</v>
      </c>
      <c r="K292" s="54" t="str">
        <f t="shared" si="5"/>
        <v>93405031830219990200</v>
      </c>
      <c r="L292" s="47" t="s">
        <v>470</v>
      </c>
    </row>
    <row r="293" spans="1:12" ht="22.5">
      <c r="A293" s="38" t="s">
        <v>116</v>
      </c>
      <c r="B293" s="37" t="s">
        <v>5</v>
      </c>
      <c r="C293" s="56" t="s">
        <v>69</v>
      </c>
      <c r="D293" s="59" t="s">
        <v>375</v>
      </c>
      <c r="E293" s="87" t="s">
        <v>469</v>
      </c>
      <c r="F293" s="98"/>
      <c r="G293" s="57" t="s">
        <v>118</v>
      </c>
      <c r="H293" s="39">
        <v>3874243</v>
      </c>
      <c r="I293" s="40">
        <v>1070778.06</v>
      </c>
      <c r="J293" s="39">
        <v>2803464.94</v>
      </c>
      <c r="K293" s="54" t="str">
        <f t="shared" si="5"/>
        <v>93405031830219990240</v>
      </c>
      <c r="L293" s="47" t="s">
        <v>471</v>
      </c>
    </row>
    <row r="294" spans="1:12" s="42" customFormat="1">
      <c r="A294" s="38" t="s">
        <v>119</v>
      </c>
      <c r="B294" s="37" t="s">
        <v>5</v>
      </c>
      <c r="C294" s="56" t="s">
        <v>69</v>
      </c>
      <c r="D294" s="59" t="s">
        <v>375</v>
      </c>
      <c r="E294" s="87" t="s">
        <v>469</v>
      </c>
      <c r="F294" s="98"/>
      <c r="G294" s="57" t="s">
        <v>120</v>
      </c>
      <c r="H294" s="39">
        <v>3874243</v>
      </c>
      <c r="I294" s="40">
        <v>1070778.06</v>
      </c>
      <c r="J294" s="39">
        <f>IF(IF(H294="",0,H294)=0,0,(IF(H294&gt;0,IF(I294&gt;H294,0,H294-I294),IF(I294&gt;H294,H294-I294,0))))</f>
        <v>2803464.94</v>
      </c>
      <c r="K294" s="54" t="str">
        <f t="shared" si="5"/>
        <v>93405031830219990244</v>
      </c>
      <c r="L294" s="41" t="str">
        <f>C294 &amp; D294 &amp;E294 &amp; F294 &amp; G294</f>
        <v>93405031830219990244</v>
      </c>
    </row>
    <row r="295" spans="1:12" ht="22.5">
      <c r="A295" s="38" t="s">
        <v>472</v>
      </c>
      <c r="B295" s="37" t="s">
        <v>5</v>
      </c>
      <c r="C295" s="56" t="s">
        <v>69</v>
      </c>
      <c r="D295" s="59" t="s">
        <v>375</v>
      </c>
      <c r="E295" s="87" t="s">
        <v>474</v>
      </c>
      <c r="F295" s="98"/>
      <c r="G295" s="57" t="s">
        <v>72</v>
      </c>
      <c r="H295" s="39">
        <v>5500000</v>
      </c>
      <c r="I295" s="40"/>
      <c r="J295" s="39">
        <v>5500000</v>
      </c>
      <c r="K295" s="54" t="str">
        <f t="shared" si="5"/>
        <v>93405031840000000000</v>
      </c>
      <c r="L295" s="47" t="s">
        <v>473</v>
      </c>
    </row>
    <row r="296" spans="1:12" ht="22.5">
      <c r="A296" s="66" t="s">
        <v>475</v>
      </c>
      <c r="B296" s="37" t="s">
        <v>5</v>
      </c>
      <c r="C296" s="56" t="s">
        <v>69</v>
      </c>
      <c r="D296" s="59" t="s">
        <v>375</v>
      </c>
      <c r="E296" s="87" t="s">
        <v>477</v>
      </c>
      <c r="F296" s="98"/>
      <c r="G296" s="57" t="s">
        <v>72</v>
      </c>
      <c r="H296" s="39">
        <v>5500000</v>
      </c>
      <c r="I296" s="40"/>
      <c r="J296" s="39">
        <v>5500000</v>
      </c>
      <c r="K296" s="54" t="str">
        <f t="shared" si="5"/>
        <v>93405031840100000000</v>
      </c>
      <c r="L296" s="47" t="s">
        <v>476</v>
      </c>
    </row>
    <row r="297" spans="1:12" ht="22.5">
      <c r="A297" s="80" t="s">
        <v>478</v>
      </c>
      <c r="B297" s="68" t="s">
        <v>5</v>
      </c>
      <c r="C297" s="56" t="s">
        <v>69</v>
      </c>
      <c r="D297" s="59" t="s">
        <v>375</v>
      </c>
      <c r="E297" s="87" t="s">
        <v>480</v>
      </c>
      <c r="F297" s="98"/>
      <c r="G297" s="57" t="s">
        <v>72</v>
      </c>
      <c r="H297" s="69">
        <v>5500000</v>
      </c>
      <c r="I297" s="70"/>
      <c r="J297" s="69">
        <v>5500000</v>
      </c>
      <c r="K297" s="54" t="str">
        <f t="shared" si="5"/>
        <v>93405031840149990000</v>
      </c>
      <c r="L297" s="47" t="s">
        <v>479</v>
      </c>
    </row>
    <row r="298" spans="1:12" ht="22.5">
      <c r="A298" s="38" t="s">
        <v>280</v>
      </c>
      <c r="B298" s="37" t="s">
        <v>5</v>
      </c>
      <c r="C298" s="56" t="s">
        <v>69</v>
      </c>
      <c r="D298" s="59" t="s">
        <v>375</v>
      </c>
      <c r="E298" s="87" t="s">
        <v>480</v>
      </c>
      <c r="F298" s="98"/>
      <c r="G298" s="57" t="s">
        <v>282</v>
      </c>
      <c r="H298" s="39">
        <v>5500000</v>
      </c>
      <c r="I298" s="40"/>
      <c r="J298" s="39">
        <v>5500000</v>
      </c>
      <c r="K298" s="54" t="str">
        <f t="shared" si="5"/>
        <v>93405031840149990400</v>
      </c>
      <c r="L298" s="47" t="s">
        <v>481</v>
      </c>
    </row>
    <row r="299" spans="1:12">
      <c r="A299" s="38" t="s">
        <v>283</v>
      </c>
      <c r="B299" s="37" t="s">
        <v>5</v>
      </c>
      <c r="C299" s="56" t="s">
        <v>69</v>
      </c>
      <c r="D299" s="59" t="s">
        <v>375</v>
      </c>
      <c r="E299" s="87" t="s">
        <v>480</v>
      </c>
      <c r="F299" s="98"/>
      <c r="G299" s="57" t="s">
        <v>285</v>
      </c>
      <c r="H299" s="39">
        <v>5500000</v>
      </c>
      <c r="I299" s="40"/>
      <c r="J299" s="39">
        <v>5500000</v>
      </c>
      <c r="K299" s="54" t="str">
        <f t="shared" si="5"/>
        <v>93405031840149990410</v>
      </c>
      <c r="L299" s="47" t="s">
        <v>482</v>
      </c>
    </row>
    <row r="300" spans="1:12" s="42" customFormat="1" ht="33.75">
      <c r="A300" s="38" t="s">
        <v>361</v>
      </c>
      <c r="B300" s="37" t="s">
        <v>5</v>
      </c>
      <c r="C300" s="56" t="s">
        <v>69</v>
      </c>
      <c r="D300" s="59" t="s">
        <v>375</v>
      </c>
      <c r="E300" s="87" t="s">
        <v>480</v>
      </c>
      <c r="F300" s="98"/>
      <c r="G300" s="57" t="s">
        <v>362</v>
      </c>
      <c r="H300" s="39">
        <v>5500000</v>
      </c>
      <c r="I300" s="40"/>
      <c r="J300" s="39">
        <f>IF(IF(H300="",0,H300)=0,0,(IF(H300&gt;0,IF(I300&gt;H300,0,H300-I300),IF(I300&gt;H300,H300-I300,0))))</f>
        <v>5500000</v>
      </c>
      <c r="K300" s="54" t="str">
        <f t="shared" si="5"/>
        <v>93405031840149990414</v>
      </c>
      <c r="L300" s="41" t="str">
        <f>C300 &amp; D300 &amp;E300 &amp; F300 &amp; G300</f>
        <v>93405031840149990414</v>
      </c>
    </row>
    <row r="301" spans="1:12">
      <c r="A301" s="38" t="s">
        <v>483</v>
      </c>
      <c r="B301" s="37" t="s">
        <v>5</v>
      </c>
      <c r="C301" s="56" t="s">
        <v>69</v>
      </c>
      <c r="D301" s="59" t="s">
        <v>485</v>
      </c>
      <c r="E301" s="87" t="s">
        <v>71</v>
      </c>
      <c r="F301" s="98"/>
      <c r="G301" s="57" t="s">
        <v>72</v>
      </c>
      <c r="H301" s="39">
        <v>110000</v>
      </c>
      <c r="I301" s="40">
        <v>6000</v>
      </c>
      <c r="J301" s="39">
        <v>104000</v>
      </c>
      <c r="K301" s="54" t="str">
        <f t="shared" si="5"/>
        <v>93408000000000000000</v>
      </c>
      <c r="L301" s="47" t="s">
        <v>484</v>
      </c>
    </row>
    <row r="302" spans="1:12">
      <c r="A302" s="38" t="s">
        <v>486</v>
      </c>
      <c r="B302" s="37" t="s">
        <v>5</v>
      </c>
      <c r="C302" s="56" t="s">
        <v>69</v>
      </c>
      <c r="D302" s="59" t="s">
        <v>488</v>
      </c>
      <c r="E302" s="87" t="s">
        <v>71</v>
      </c>
      <c r="F302" s="98"/>
      <c r="G302" s="57" t="s">
        <v>72</v>
      </c>
      <c r="H302" s="39">
        <v>110000</v>
      </c>
      <c r="I302" s="40">
        <v>6000</v>
      </c>
      <c r="J302" s="39">
        <v>104000</v>
      </c>
      <c r="K302" s="54" t="str">
        <f t="shared" si="5"/>
        <v>93408010000000000000</v>
      </c>
      <c r="L302" s="47" t="s">
        <v>487</v>
      </c>
    </row>
    <row r="303" spans="1:12">
      <c r="A303" s="38" t="s">
        <v>80</v>
      </c>
      <c r="B303" s="37" t="s">
        <v>5</v>
      </c>
      <c r="C303" s="56" t="s">
        <v>69</v>
      </c>
      <c r="D303" s="59" t="s">
        <v>488</v>
      </c>
      <c r="E303" s="87" t="s">
        <v>82</v>
      </c>
      <c r="F303" s="98"/>
      <c r="G303" s="57" t="s">
        <v>72</v>
      </c>
      <c r="H303" s="39">
        <v>110000</v>
      </c>
      <c r="I303" s="40">
        <v>6000</v>
      </c>
      <c r="J303" s="39">
        <v>104000</v>
      </c>
      <c r="K303" s="54" t="str">
        <f t="shared" si="5"/>
        <v>93408019100000000000</v>
      </c>
      <c r="L303" s="47" t="s">
        <v>489</v>
      </c>
    </row>
    <row r="304" spans="1:12">
      <c r="A304" s="38" t="s">
        <v>490</v>
      </c>
      <c r="B304" s="37" t="s">
        <v>5</v>
      </c>
      <c r="C304" s="56" t="s">
        <v>69</v>
      </c>
      <c r="D304" s="59" t="s">
        <v>488</v>
      </c>
      <c r="E304" s="87" t="s">
        <v>492</v>
      </c>
      <c r="F304" s="98"/>
      <c r="G304" s="57" t="s">
        <v>72</v>
      </c>
      <c r="H304" s="39">
        <v>110000</v>
      </c>
      <c r="I304" s="40">
        <v>6000</v>
      </c>
      <c r="J304" s="39">
        <v>104000</v>
      </c>
      <c r="K304" s="54" t="str">
        <f t="shared" si="5"/>
        <v>93408019100090010000</v>
      </c>
      <c r="L304" s="47" t="s">
        <v>491</v>
      </c>
    </row>
    <row r="305" spans="1:12" ht="22.5">
      <c r="A305" s="38" t="s">
        <v>114</v>
      </c>
      <c r="B305" s="37" t="s">
        <v>5</v>
      </c>
      <c r="C305" s="56" t="s">
        <v>69</v>
      </c>
      <c r="D305" s="59" t="s">
        <v>488</v>
      </c>
      <c r="E305" s="87" t="s">
        <v>492</v>
      </c>
      <c r="F305" s="98"/>
      <c r="G305" s="57" t="s">
        <v>5</v>
      </c>
      <c r="H305" s="39">
        <v>110000</v>
      </c>
      <c r="I305" s="40">
        <v>6000</v>
      </c>
      <c r="J305" s="39">
        <v>104000</v>
      </c>
      <c r="K305" s="54" t="str">
        <f t="shared" si="5"/>
        <v>93408019100090010200</v>
      </c>
      <c r="L305" s="47" t="s">
        <v>493</v>
      </c>
    </row>
    <row r="306" spans="1:12" ht="22.5">
      <c r="A306" s="38" t="s">
        <v>116</v>
      </c>
      <c r="B306" s="37" t="s">
        <v>5</v>
      </c>
      <c r="C306" s="56" t="s">
        <v>69</v>
      </c>
      <c r="D306" s="59" t="s">
        <v>488</v>
      </c>
      <c r="E306" s="87" t="s">
        <v>492</v>
      </c>
      <c r="F306" s="98"/>
      <c r="G306" s="57" t="s">
        <v>118</v>
      </c>
      <c r="H306" s="39">
        <v>110000</v>
      </c>
      <c r="I306" s="40">
        <v>6000</v>
      </c>
      <c r="J306" s="39">
        <v>104000</v>
      </c>
      <c r="K306" s="54" t="str">
        <f t="shared" si="5"/>
        <v>93408019100090010240</v>
      </c>
      <c r="L306" s="47" t="s">
        <v>494</v>
      </c>
    </row>
    <row r="307" spans="1:12" s="42" customFormat="1">
      <c r="A307" s="38" t="s">
        <v>119</v>
      </c>
      <c r="B307" s="37" t="s">
        <v>5</v>
      </c>
      <c r="C307" s="56" t="s">
        <v>69</v>
      </c>
      <c r="D307" s="59" t="s">
        <v>488</v>
      </c>
      <c r="E307" s="87" t="s">
        <v>492</v>
      </c>
      <c r="F307" s="98"/>
      <c r="G307" s="57" t="s">
        <v>120</v>
      </c>
      <c r="H307" s="39">
        <v>110000</v>
      </c>
      <c r="I307" s="40">
        <v>6000</v>
      </c>
      <c r="J307" s="39">
        <f>IF(IF(H307="",0,H307)=0,0,(IF(H307&gt;0,IF(I307&gt;H307,0,H307-I307),IF(I307&gt;H307,H307-I307,0))))</f>
        <v>104000</v>
      </c>
      <c r="K307" s="54" t="str">
        <f t="shared" si="5"/>
        <v>93408019100090010244</v>
      </c>
      <c r="L307" s="41" t="str">
        <f>C307 &amp; D307 &amp;E307 &amp; F307 &amp; G307</f>
        <v>93408019100090010244</v>
      </c>
    </row>
    <row r="308" spans="1:12">
      <c r="A308" s="38" t="s">
        <v>495</v>
      </c>
      <c r="B308" s="37" t="s">
        <v>5</v>
      </c>
      <c r="C308" s="56" t="s">
        <v>69</v>
      </c>
      <c r="D308" s="59" t="s">
        <v>497</v>
      </c>
      <c r="E308" s="87" t="s">
        <v>71</v>
      </c>
      <c r="F308" s="98"/>
      <c r="G308" s="57" t="s">
        <v>72</v>
      </c>
      <c r="H308" s="39">
        <v>195000</v>
      </c>
      <c r="I308" s="40">
        <v>0</v>
      </c>
      <c r="J308" s="39">
        <v>195000</v>
      </c>
      <c r="K308" s="54" t="str">
        <f t="shared" si="5"/>
        <v>93411000000000000000</v>
      </c>
      <c r="L308" s="47" t="s">
        <v>496</v>
      </c>
    </row>
    <row r="309" spans="1:12">
      <c r="A309" s="38" t="s">
        <v>498</v>
      </c>
      <c r="B309" s="37" t="s">
        <v>5</v>
      </c>
      <c r="C309" s="56" t="s">
        <v>69</v>
      </c>
      <c r="D309" s="59" t="s">
        <v>500</v>
      </c>
      <c r="E309" s="87" t="s">
        <v>71</v>
      </c>
      <c r="F309" s="98"/>
      <c r="G309" s="57" t="s">
        <v>72</v>
      </c>
      <c r="H309" s="39">
        <v>195000</v>
      </c>
      <c r="I309" s="40">
        <v>0</v>
      </c>
      <c r="J309" s="39">
        <v>195000</v>
      </c>
      <c r="K309" s="54" t="str">
        <f t="shared" si="5"/>
        <v>93411010000000000000</v>
      </c>
      <c r="L309" s="47" t="s">
        <v>499</v>
      </c>
    </row>
    <row r="310" spans="1:12">
      <c r="A310" s="38" t="s">
        <v>80</v>
      </c>
      <c r="B310" s="37" t="s">
        <v>5</v>
      </c>
      <c r="C310" s="56" t="s">
        <v>69</v>
      </c>
      <c r="D310" s="59" t="s">
        <v>500</v>
      </c>
      <c r="E310" s="87" t="s">
        <v>82</v>
      </c>
      <c r="F310" s="98"/>
      <c r="G310" s="57" t="s">
        <v>72</v>
      </c>
      <c r="H310" s="39">
        <v>195000</v>
      </c>
      <c r="I310" s="40">
        <v>0</v>
      </c>
      <c r="J310" s="39">
        <v>195000</v>
      </c>
      <c r="K310" s="54" t="str">
        <f t="shared" si="5"/>
        <v>93411019100000000000</v>
      </c>
      <c r="L310" s="47" t="s">
        <v>501</v>
      </c>
    </row>
    <row r="311" spans="1:12">
      <c r="A311" s="38" t="s">
        <v>502</v>
      </c>
      <c r="B311" s="37" t="s">
        <v>5</v>
      </c>
      <c r="C311" s="56" t="s">
        <v>69</v>
      </c>
      <c r="D311" s="59" t="s">
        <v>500</v>
      </c>
      <c r="E311" s="87" t="s">
        <v>504</v>
      </c>
      <c r="F311" s="98"/>
      <c r="G311" s="57" t="s">
        <v>72</v>
      </c>
      <c r="H311" s="39">
        <v>195000</v>
      </c>
      <c r="I311" s="40">
        <v>0</v>
      </c>
      <c r="J311" s="39">
        <v>195000</v>
      </c>
      <c r="K311" s="54" t="str">
        <f t="shared" si="5"/>
        <v>93411019100090020000</v>
      </c>
      <c r="L311" s="47" t="s">
        <v>503</v>
      </c>
    </row>
    <row r="312" spans="1:12" ht="22.5">
      <c r="A312" s="38" t="s">
        <v>114</v>
      </c>
      <c r="B312" s="37" t="s">
        <v>5</v>
      </c>
      <c r="C312" s="56" t="s">
        <v>69</v>
      </c>
      <c r="D312" s="59" t="s">
        <v>500</v>
      </c>
      <c r="E312" s="87" t="s">
        <v>504</v>
      </c>
      <c r="F312" s="98"/>
      <c r="G312" s="57" t="s">
        <v>5</v>
      </c>
      <c r="H312" s="39">
        <v>195000</v>
      </c>
      <c r="I312" s="40">
        <v>0</v>
      </c>
      <c r="J312" s="39">
        <v>195000</v>
      </c>
      <c r="K312" s="54" t="str">
        <f t="shared" si="5"/>
        <v>93411019100090020200</v>
      </c>
      <c r="L312" s="47" t="s">
        <v>505</v>
      </c>
    </row>
    <row r="313" spans="1:12" ht="22.5">
      <c r="A313" s="38" t="s">
        <v>116</v>
      </c>
      <c r="B313" s="37" t="s">
        <v>5</v>
      </c>
      <c r="C313" s="56" t="s">
        <v>69</v>
      </c>
      <c r="D313" s="59" t="s">
        <v>500</v>
      </c>
      <c r="E313" s="87" t="s">
        <v>504</v>
      </c>
      <c r="F313" s="98"/>
      <c r="G313" s="57" t="s">
        <v>118</v>
      </c>
      <c r="H313" s="39">
        <v>195000</v>
      </c>
      <c r="I313" s="40">
        <v>0</v>
      </c>
      <c r="J313" s="39">
        <v>195000</v>
      </c>
      <c r="K313" s="54" t="str">
        <f t="shared" si="5"/>
        <v>93411019100090020240</v>
      </c>
      <c r="L313" s="47" t="s">
        <v>506</v>
      </c>
    </row>
    <row r="314" spans="1:12" s="42" customFormat="1">
      <c r="A314" s="38" t="s">
        <v>119</v>
      </c>
      <c r="B314" s="37" t="s">
        <v>5</v>
      </c>
      <c r="C314" s="56" t="s">
        <v>69</v>
      </c>
      <c r="D314" s="59" t="s">
        <v>500</v>
      </c>
      <c r="E314" s="87" t="s">
        <v>504</v>
      </c>
      <c r="F314" s="98"/>
      <c r="G314" s="57" t="s">
        <v>120</v>
      </c>
      <c r="H314" s="39">
        <v>195000</v>
      </c>
      <c r="I314" s="40">
        <v>0</v>
      </c>
      <c r="J314" s="39">
        <f>IF(IF(H314="",0,H314)=0,0,(IF(H314&gt;0,IF(I314&gt;H314,0,H314-I314),IF(I314&gt;H314,H314-I314,0))))</f>
        <v>195000</v>
      </c>
      <c r="K314" s="54" t="str">
        <f t="shared" si="5"/>
        <v>93411019100090020244</v>
      </c>
      <c r="L314" s="41" t="str">
        <f>C314 &amp; D314 &amp;E314 &amp; F314 &amp; G314</f>
        <v>93411019100090020244</v>
      </c>
    </row>
    <row r="315" spans="1:12" ht="5.25" hidden="1" customHeight="1" thickBot="1">
      <c r="A315" s="10"/>
      <c r="B315" s="21"/>
      <c r="C315" s="22"/>
      <c r="D315" s="22"/>
      <c r="E315" s="22"/>
      <c r="F315" s="22"/>
      <c r="G315" s="22"/>
      <c r="H315" s="29"/>
      <c r="I315" s="30"/>
      <c r="J315" s="32"/>
      <c r="K315" s="52"/>
    </row>
    <row r="316" spans="1:12" ht="18.75" customHeight="1">
      <c r="A316" s="67" t="s">
        <v>16</v>
      </c>
      <c r="B316" s="68">
        <v>450</v>
      </c>
      <c r="C316" s="90" t="s">
        <v>15</v>
      </c>
      <c r="D316" s="88"/>
      <c r="E316" s="88"/>
      <c r="F316" s="88"/>
      <c r="G316" s="89"/>
      <c r="H316" s="69">
        <f>0-H324</f>
        <v>-865908.09</v>
      </c>
      <c r="I316" s="70">
        <f>I12-I75</f>
        <v>-1474585.2</v>
      </c>
      <c r="J316" s="70" t="s">
        <v>15</v>
      </c>
    </row>
    <row r="317" spans="1:12" ht="7.5" customHeight="1">
      <c r="A317" s="17"/>
      <c r="B317" s="20"/>
      <c r="C317" s="14"/>
      <c r="D317" s="14"/>
      <c r="E317" s="14"/>
      <c r="F317" s="14"/>
      <c r="G317" s="14"/>
      <c r="H317" s="14"/>
      <c r="I317" s="14"/>
      <c r="J317" s="14"/>
    </row>
    <row r="318" spans="1:12" ht="15">
      <c r="A318" s="117" t="s">
        <v>23</v>
      </c>
      <c r="B318" s="117"/>
      <c r="C318" s="117"/>
      <c r="D318" s="117"/>
      <c r="E318" s="117"/>
      <c r="F318" s="117"/>
      <c r="G318" s="117"/>
      <c r="H318" s="117"/>
      <c r="I318" s="117"/>
      <c r="J318" s="117"/>
      <c r="K318" s="49"/>
    </row>
    <row r="319" spans="1:12">
      <c r="A319" s="2"/>
      <c r="B319" s="16"/>
      <c r="C319" s="3"/>
      <c r="D319" s="3"/>
      <c r="E319" s="3"/>
      <c r="F319" s="3"/>
      <c r="G319" s="3"/>
      <c r="H319" s="4"/>
      <c r="I319" s="4"/>
      <c r="J319" s="28"/>
      <c r="K319" s="28"/>
    </row>
    <row r="320" spans="1:12" ht="17.100000000000001" customHeight="1">
      <c r="A320" s="99" t="s">
        <v>27</v>
      </c>
      <c r="B320" s="99" t="s">
        <v>28</v>
      </c>
      <c r="C320" s="102" t="s">
        <v>33</v>
      </c>
      <c r="D320" s="103"/>
      <c r="E320" s="103"/>
      <c r="F320" s="103"/>
      <c r="G320" s="104"/>
      <c r="H320" s="99" t="s">
        <v>30</v>
      </c>
      <c r="I320" s="99" t="s">
        <v>17</v>
      </c>
      <c r="J320" s="99" t="s">
        <v>31</v>
      </c>
      <c r="K320" s="50"/>
    </row>
    <row r="321" spans="1:12" ht="17.100000000000001" customHeight="1">
      <c r="A321" s="100"/>
      <c r="B321" s="100"/>
      <c r="C321" s="105"/>
      <c r="D321" s="106"/>
      <c r="E321" s="106"/>
      <c r="F321" s="106"/>
      <c r="G321" s="107"/>
      <c r="H321" s="100"/>
      <c r="I321" s="100"/>
      <c r="J321" s="100"/>
      <c r="K321" s="50"/>
    </row>
    <row r="322" spans="1:12" ht="6" customHeight="1">
      <c r="A322" s="101"/>
      <c r="B322" s="101"/>
      <c r="C322" s="108"/>
      <c r="D322" s="109"/>
      <c r="E322" s="109"/>
      <c r="F322" s="109"/>
      <c r="G322" s="110"/>
      <c r="H322" s="101"/>
      <c r="I322" s="101"/>
      <c r="J322" s="101"/>
      <c r="K322" s="50"/>
    </row>
    <row r="323" spans="1:12" ht="13.5" thickBot="1">
      <c r="A323" s="34">
        <v>1</v>
      </c>
      <c r="B323" s="5">
        <v>2</v>
      </c>
      <c r="C323" s="114">
        <v>3</v>
      </c>
      <c r="D323" s="115"/>
      <c r="E323" s="115"/>
      <c r="F323" s="115"/>
      <c r="G323" s="116"/>
      <c r="H323" s="6" t="s">
        <v>1</v>
      </c>
      <c r="I323" s="6" t="s">
        <v>19</v>
      </c>
      <c r="J323" s="6" t="s">
        <v>20</v>
      </c>
      <c r="K323" s="51"/>
    </row>
    <row r="324" spans="1:12" ht="12.75" customHeight="1">
      <c r="A324" s="71" t="s">
        <v>24</v>
      </c>
      <c r="B324" s="37" t="s">
        <v>6</v>
      </c>
      <c r="C324" s="111" t="s">
        <v>15</v>
      </c>
      <c r="D324" s="112"/>
      <c r="E324" s="112"/>
      <c r="F324" s="112"/>
      <c r="G324" s="113"/>
      <c r="H324" s="39">
        <f>H326+H331+H336</f>
        <v>865908.09</v>
      </c>
      <c r="I324" s="40">
        <f>I326+I331+I336</f>
        <v>1474585.2</v>
      </c>
      <c r="J324" s="40">
        <f>J326+J331+J336</f>
        <v>0</v>
      </c>
    </row>
    <row r="325" spans="1:12" ht="12.75" customHeight="1">
      <c r="A325" s="72" t="s">
        <v>9</v>
      </c>
      <c r="B325" s="37"/>
      <c r="C325" s="90"/>
      <c r="D325" s="88"/>
      <c r="E325" s="88"/>
      <c r="F325" s="88"/>
      <c r="G325" s="89"/>
      <c r="H325" s="39"/>
      <c r="I325" s="40"/>
      <c r="J325" s="40"/>
    </row>
    <row r="326" spans="1:12" ht="12.75" customHeight="1">
      <c r="A326" s="73" t="s">
        <v>25</v>
      </c>
      <c r="B326" s="68" t="s">
        <v>10</v>
      </c>
      <c r="C326" s="90" t="s">
        <v>15</v>
      </c>
      <c r="D326" s="88"/>
      <c r="E326" s="88"/>
      <c r="F326" s="88"/>
      <c r="G326" s="89"/>
      <c r="H326" s="69">
        <v>0</v>
      </c>
      <c r="I326" s="70">
        <v>0</v>
      </c>
      <c r="J326" s="70">
        <v>0</v>
      </c>
    </row>
    <row r="327" spans="1:12" ht="12.75" customHeight="1">
      <c r="A327" s="71" t="s">
        <v>8</v>
      </c>
      <c r="B327" s="37"/>
      <c r="C327" s="90"/>
      <c r="D327" s="88"/>
      <c r="E327" s="88"/>
      <c r="F327" s="88"/>
      <c r="G327" s="89"/>
      <c r="H327" s="39"/>
      <c r="I327" s="40"/>
      <c r="J327" s="40"/>
    </row>
    <row r="328" spans="1:12" ht="12.75" hidden="1" customHeight="1">
      <c r="A328" s="71"/>
      <c r="B328" s="37" t="s">
        <v>10</v>
      </c>
      <c r="C328" s="56"/>
      <c r="D328" s="74"/>
      <c r="E328" s="75"/>
      <c r="F328" s="75"/>
      <c r="G328" s="76"/>
      <c r="H328" s="39"/>
      <c r="I328" s="40"/>
      <c r="J328" s="40"/>
      <c r="K328" s="62" t="str">
        <f>C328 &amp; D328 &amp; G328</f>
        <v/>
      </c>
      <c r="L328" s="63"/>
    </row>
    <row r="329" spans="1:12" s="42" customFormat="1">
      <c r="A329" s="71"/>
      <c r="B329" s="37" t="s">
        <v>10</v>
      </c>
      <c r="C329" s="90"/>
      <c r="D329" s="88"/>
      <c r="E329" s="88"/>
      <c r="F329" s="88"/>
      <c r="G329" s="89"/>
      <c r="H329" s="39"/>
      <c r="I329" s="40"/>
      <c r="J329" s="40">
        <f>IF(IF(H329="",0,H329)=0,0,(IF(H329&gt;0,IF(I329&gt;H329,0,H329-I329),IF(I329&gt;H329,H329-I329,0))))</f>
        <v>0</v>
      </c>
      <c r="K329" s="64" t="str">
        <f>C329 &amp; D329 &amp; G329</f>
        <v/>
      </c>
      <c r="L329" s="65" t="str">
        <f>C329 &amp; D329 &amp; G329</f>
        <v/>
      </c>
    </row>
    <row r="330" spans="1:12" ht="12.75" hidden="1" customHeight="1">
      <c r="A330" s="71"/>
      <c r="B330" s="37"/>
      <c r="C330" s="56"/>
      <c r="D330" s="74"/>
      <c r="E330" s="75"/>
      <c r="F330" s="75"/>
      <c r="G330" s="76"/>
      <c r="H330" s="39"/>
      <c r="I330" s="40"/>
      <c r="J330" s="40"/>
      <c r="K330" s="53"/>
    </row>
    <row r="331" spans="1:12" ht="12.75" customHeight="1">
      <c r="A331" s="44" t="s">
        <v>26</v>
      </c>
      <c r="B331" s="37" t="s">
        <v>11</v>
      </c>
      <c r="C331" s="90" t="s">
        <v>15</v>
      </c>
      <c r="D331" s="88"/>
      <c r="E331" s="88"/>
      <c r="F331" s="88"/>
      <c r="G331" s="89"/>
      <c r="H331" s="39">
        <v>0</v>
      </c>
      <c r="I331" s="40">
        <v>0</v>
      </c>
      <c r="J331" s="40">
        <v>0</v>
      </c>
    </row>
    <row r="332" spans="1:12" ht="12.75" customHeight="1">
      <c r="A332" s="79" t="s">
        <v>8</v>
      </c>
      <c r="B332" s="37"/>
      <c r="C332" s="90"/>
      <c r="D332" s="88"/>
      <c r="E332" s="88"/>
      <c r="F332" s="88"/>
      <c r="G332" s="89"/>
      <c r="H332" s="36"/>
      <c r="I332" s="36"/>
      <c r="J332" s="40"/>
    </row>
    <row r="333" spans="1:12" ht="12.75" hidden="1" customHeight="1">
      <c r="A333" s="81"/>
      <c r="B333" s="82" t="s">
        <v>11</v>
      </c>
      <c r="C333" s="83"/>
      <c r="D333" s="121"/>
      <c r="E333" s="122"/>
      <c r="F333" s="122"/>
      <c r="G333" s="123"/>
      <c r="H333" s="84"/>
      <c r="I333" s="84"/>
      <c r="J333" s="85"/>
      <c r="K333" s="62" t="str">
        <f>C333 &amp; D333 &amp; G333</f>
        <v/>
      </c>
      <c r="L333" s="63"/>
    </row>
    <row r="334" spans="1:12" s="42" customFormat="1">
      <c r="A334" s="86"/>
      <c r="B334" s="68" t="s">
        <v>11</v>
      </c>
      <c r="C334" s="58"/>
      <c r="D334" s="118"/>
      <c r="E334" s="118"/>
      <c r="F334" s="118"/>
      <c r="G334" s="119"/>
      <c r="H334" s="45"/>
      <c r="I334" s="45"/>
      <c r="J334" s="70">
        <f>IF(IF(H334="",0,H334)=0,0,(IF(H334&gt;0,IF(I334&gt;H334,0,H334-I334),IF(I334&gt;H334,H334-I334,0))))</f>
        <v>0</v>
      </c>
      <c r="K334" s="64" t="str">
        <f>C334 &amp; D334 &amp; G334</f>
        <v/>
      </c>
      <c r="L334" s="65" t="str">
        <f>C334 &amp; D334 &amp; G334</f>
        <v/>
      </c>
    </row>
    <row r="335" spans="1:12" ht="12.75" hidden="1" customHeight="1">
      <c r="A335" s="35"/>
      <c r="B335" s="9"/>
      <c r="C335" s="7"/>
      <c r="D335" s="7"/>
      <c r="E335" s="7"/>
      <c r="F335" s="7"/>
      <c r="G335" s="7"/>
      <c r="H335" s="24"/>
      <c r="I335" s="25"/>
      <c r="J335" s="33"/>
      <c r="K335" s="53"/>
    </row>
    <row r="336" spans="1:12" ht="12.75" customHeight="1">
      <c r="A336" s="44" t="s">
        <v>14</v>
      </c>
      <c r="B336" s="37" t="s">
        <v>7</v>
      </c>
      <c r="C336" s="90" t="s">
        <v>34</v>
      </c>
      <c r="D336" s="88"/>
      <c r="E336" s="88"/>
      <c r="F336" s="88"/>
      <c r="G336" s="89"/>
      <c r="H336" s="36">
        <v>865908.09</v>
      </c>
      <c r="I336" s="36">
        <v>1474585.2</v>
      </c>
      <c r="J336" s="40">
        <f>IF(IF(H336="",0,H336)=0,0,(IF(H336&gt;0,IF(I336&gt;H336,0,H336-I336),IF(I336&gt;H336,H336-I336,0))))</f>
        <v>0</v>
      </c>
    </row>
    <row r="337" spans="1:12" ht="22.5">
      <c r="A337" s="44" t="s">
        <v>35</v>
      </c>
      <c r="B337" s="37" t="s">
        <v>7</v>
      </c>
      <c r="C337" s="90" t="s">
        <v>36</v>
      </c>
      <c r="D337" s="88"/>
      <c r="E337" s="88"/>
      <c r="F337" s="88"/>
      <c r="G337" s="89"/>
      <c r="H337" s="36">
        <v>865908.09</v>
      </c>
      <c r="I337" s="36">
        <v>1474585.2</v>
      </c>
      <c r="J337" s="40">
        <f>IF(IF(H337="",0,H337)=0,0,(IF(H337&gt;0,IF(I337&gt;H337,0,H337-I337),IF(I337&gt;H337,H337-I337,0))))</f>
        <v>0</v>
      </c>
    </row>
    <row r="338" spans="1:12" ht="35.25" customHeight="1">
      <c r="A338" s="44" t="s">
        <v>38</v>
      </c>
      <c r="B338" s="37" t="s">
        <v>7</v>
      </c>
      <c r="C338" s="90" t="s">
        <v>37</v>
      </c>
      <c r="D338" s="88"/>
      <c r="E338" s="88"/>
      <c r="F338" s="88"/>
      <c r="G338" s="89"/>
      <c r="H338" s="36">
        <v>0</v>
      </c>
      <c r="I338" s="36">
        <v>0</v>
      </c>
      <c r="J338" s="40">
        <f>IF(IF(H338="",0,H338)=0,0,(IF(H338&gt;0,IF(I338&gt;H338,0,H338-I338),IF(I338&gt;H338,H338-I338,0))))</f>
        <v>0</v>
      </c>
    </row>
    <row r="339" spans="1:12">
      <c r="A339" s="44">
        <v>892</v>
      </c>
      <c r="B339" s="48" t="s">
        <v>12</v>
      </c>
      <c r="C339" s="58" t="s">
        <v>40</v>
      </c>
      <c r="D339" s="120" t="s">
        <v>45</v>
      </c>
      <c r="E339" s="118"/>
      <c r="F339" s="118"/>
      <c r="G339" s="119"/>
      <c r="H339" s="36">
        <v>-59417359</v>
      </c>
      <c r="I339" s="36">
        <v>-7291198.9199999999</v>
      </c>
      <c r="J339" s="77" t="s">
        <v>39</v>
      </c>
      <c r="K339" s="47" t="str">
        <f t="shared" ref="K339:K348" si="6">C339 &amp; D339 &amp; G339</f>
        <v>89200000000000000000</v>
      </c>
      <c r="L339" s="47" t="s">
        <v>46</v>
      </c>
    </row>
    <row r="340" spans="1:12">
      <c r="A340" s="44" t="s">
        <v>59</v>
      </c>
      <c r="B340" s="48" t="s">
        <v>12</v>
      </c>
      <c r="C340" s="58" t="s">
        <v>40</v>
      </c>
      <c r="D340" s="120" t="s">
        <v>58</v>
      </c>
      <c r="E340" s="118"/>
      <c r="F340" s="118"/>
      <c r="G340" s="119"/>
      <c r="H340" s="36">
        <v>-59417359</v>
      </c>
      <c r="I340" s="36">
        <v>-7291198.9199999999</v>
      </c>
      <c r="J340" s="77" t="s">
        <v>39</v>
      </c>
      <c r="K340" s="47" t="str">
        <f t="shared" si="6"/>
        <v>89201050000000000500</v>
      </c>
      <c r="L340" s="47" t="s">
        <v>60</v>
      </c>
    </row>
    <row r="341" spans="1:12">
      <c r="A341" s="44" t="s">
        <v>62</v>
      </c>
      <c r="B341" s="48" t="s">
        <v>12</v>
      </c>
      <c r="C341" s="58" t="s">
        <v>40</v>
      </c>
      <c r="D341" s="120" t="s">
        <v>61</v>
      </c>
      <c r="E341" s="118"/>
      <c r="F341" s="118"/>
      <c r="G341" s="119"/>
      <c r="H341" s="36">
        <v>-59417359</v>
      </c>
      <c r="I341" s="36">
        <v>-7291198.9199999999</v>
      </c>
      <c r="J341" s="77" t="s">
        <v>39</v>
      </c>
      <c r="K341" s="47" t="str">
        <f t="shared" si="6"/>
        <v>89201050200000000500</v>
      </c>
      <c r="L341" s="47" t="s">
        <v>63</v>
      </c>
    </row>
    <row r="342" spans="1:12" ht="22.5">
      <c r="A342" s="44" t="s">
        <v>65</v>
      </c>
      <c r="B342" s="48" t="s">
        <v>12</v>
      </c>
      <c r="C342" s="58" t="s">
        <v>40</v>
      </c>
      <c r="D342" s="120" t="s">
        <v>64</v>
      </c>
      <c r="E342" s="118"/>
      <c r="F342" s="118"/>
      <c r="G342" s="119"/>
      <c r="H342" s="36">
        <v>-59417359</v>
      </c>
      <c r="I342" s="36">
        <v>-7291198.9199999999</v>
      </c>
      <c r="J342" s="77" t="s">
        <v>39</v>
      </c>
      <c r="K342" s="47" t="str">
        <f t="shared" si="6"/>
        <v>89201050201000000510</v>
      </c>
      <c r="L342" s="47" t="s">
        <v>66</v>
      </c>
    </row>
    <row r="343" spans="1:12" ht="22.5">
      <c r="A343" s="44" t="s">
        <v>68</v>
      </c>
      <c r="B343" s="48" t="s">
        <v>12</v>
      </c>
      <c r="C343" s="58" t="s">
        <v>40</v>
      </c>
      <c r="D343" s="120" t="s">
        <v>67</v>
      </c>
      <c r="E343" s="118"/>
      <c r="F343" s="118"/>
      <c r="G343" s="119"/>
      <c r="H343" s="36">
        <v>-59417359</v>
      </c>
      <c r="I343" s="36">
        <v>-7291198.9199999999</v>
      </c>
      <c r="J343" s="77" t="s">
        <v>15</v>
      </c>
      <c r="K343" s="47" t="str">
        <f t="shared" si="6"/>
        <v>89201050201130000510</v>
      </c>
      <c r="L343" s="1" t="str">
        <f>C343 &amp; D343 &amp; G343</f>
        <v>89201050201130000510</v>
      </c>
    </row>
    <row r="344" spans="1:12">
      <c r="A344" s="44">
        <v>892</v>
      </c>
      <c r="B344" s="48" t="s">
        <v>13</v>
      </c>
      <c r="C344" s="58" t="s">
        <v>40</v>
      </c>
      <c r="D344" s="120" t="s">
        <v>45</v>
      </c>
      <c r="E344" s="118"/>
      <c r="F344" s="118"/>
      <c r="G344" s="119"/>
      <c r="H344" s="36">
        <v>60283267.090000004</v>
      </c>
      <c r="I344" s="36">
        <v>8765784.1199999992</v>
      </c>
      <c r="J344" s="77" t="s">
        <v>39</v>
      </c>
      <c r="K344" s="47" t="str">
        <f t="shared" si="6"/>
        <v>89200000000000000000</v>
      </c>
      <c r="L344" s="47" t="s">
        <v>46</v>
      </c>
    </row>
    <row r="345" spans="1:12">
      <c r="A345" s="44" t="s">
        <v>47</v>
      </c>
      <c r="B345" s="48" t="s">
        <v>13</v>
      </c>
      <c r="C345" s="58" t="s">
        <v>40</v>
      </c>
      <c r="D345" s="120" t="s">
        <v>48</v>
      </c>
      <c r="E345" s="118"/>
      <c r="F345" s="118"/>
      <c r="G345" s="119"/>
      <c r="H345" s="36">
        <v>60283267.090000004</v>
      </c>
      <c r="I345" s="36">
        <v>8765784.1199999992</v>
      </c>
      <c r="J345" s="77" t="s">
        <v>39</v>
      </c>
      <c r="K345" s="47" t="str">
        <f t="shared" si="6"/>
        <v>89201050000000000600</v>
      </c>
      <c r="L345" s="47" t="s">
        <v>49</v>
      </c>
    </row>
    <row r="346" spans="1:12">
      <c r="A346" s="44" t="s">
        <v>50</v>
      </c>
      <c r="B346" s="48" t="s">
        <v>13</v>
      </c>
      <c r="C346" s="58" t="s">
        <v>40</v>
      </c>
      <c r="D346" s="120" t="s">
        <v>51</v>
      </c>
      <c r="E346" s="118"/>
      <c r="F346" s="118"/>
      <c r="G346" s="119"/>
      <c r="H346" s="36">
        <v>60283267.090000004</v>
      </c>
      <c r="I346" s="36">
        <v>8765784.1199999992</v>
      </c>
      <c r="J346" s="77" t="s">
        <v>39</v>
      </c>
      <c r="K346" s="47" t="str">
        <f t="shared" si="6"/>
        <v>89201050200000000600</v>
      </c>
      <c r="L346" s="47" t="s">
        <v>52</v>
      </c>
    </row>
    <row r="347" spans="1:12" ht="15.75" customHeight="1">
      <c r="A347" s="44" t="s">
        <v>53</v>
      </c>
      <c r="B347" s="48" t="s">
        <v>13</v>
      </c>
      <c r="C347" s="58" t="s">
        <v>40</v>
      </c>
      <c r="D347" s="120" t="s">
        <v>54</v>
      </c>
      <c r="E347" s="118"/>
      <c r="F347" s="118"/>
      <c r="G347" s="119"/>
      <c r="H347" s="36">
        <v>60283267.090000004</v>
      </c>
      <c r="I347" s="36">
        <v>8765784.1199999992</v>
      </c>
      <c r="J347" s="77" t="s">
        <v>39</v>
      </c>
      <c r="K347" s="47" t="str">
        <f t="shared" si="6"/>
        <v>89201050201000000610</v>
      </c>
      <c r="L347" s="47" t="s">
        <v>55</v>
      </c>
    </row>
    <row r="348" spans="1:12" ht="22.5">
      <c r="A348" s="44" t="s">
        <v>56</v>
      </c>
      <c r="B348" s="48" t="s">
        <v>13</v>
      </c>
      <c r="C348" s="58" t="s">
        <v>40</v>
      </c>
      <c r="D348" s="120" t="s">
        <v>57</v>
      </c>
      <c r="E348" s="118"/>
      <c r="F348" s="118"/>
      <c r="G348" s="119"/>
      <c r="H348" s="36">
        <v>60283267.090000004</v>
      </c>
      <c r="I348" s="36">
        <v>8765784.1199999992</v>
      </c>
      <c r="J348" s="77" t="s">
        <v>15</v>
      </c>
      <c r="K348" s="46" t="str">
        <f t="shared" si="6"/>
        <v>89201050201130000610</v>
      </c>
      <c r="L348" s="1" t="str">
        <f>C348 &amp; D348 &amp; G348</f>
        <v>89201050201130000610</v>
      </c>
    </row>
    <row r="349" spans="1:12">
      <c r="A349" s="17"/>
      <c r="B349" s="20"/>
      <c r="C349" s="14"/>
      <c r="D349" s="14"/>
      <c r="E349" s="14"/>
      <c r="F349" s="14"/>
      <c r="G349" s="14"/>
      <c r="H349" s="14"/>
      <c r="I349" s="14"/>
      <c r="J349" s="14"/>
      <c r="K349" s="43"/>
      <c r="L349" s="43"/>
    </row>
    <row r="350" spans="1:12">
      <c r="K350" s="43"/>
      <c r="L350" s="43"/>
    </row>
    <row r="351" spans="1:12">
      <c r="K351" s="43"/>
      <c r="L351" s="43"/>
    </row>
    <row r="352" spans="1:12">
      <c r="K352" s="43"/>
      <c r="L352" s="43"/>
    </row>
    <row r="353" spans="11:12">
      <c r="K353" s="43"/>
      <c r="L353" s="43"/>
    </row>
    <row r="354" spans="11:12">
      <c r="K354" s="43"/>
      <c r="L354" s="43"/>
    </row>
    <row r="355" spans="11:12">
      <c r="K355" s="43"/>
      <c r="L355" s="43"/>
    </row>
  </sheetData>
  <mergeCells count="348">
    <mergeCell ref="D348:G348"/>
    <mergeCell ref="A71:A73"/>
    <mergeCell ref="C75:G75"/>
    <mergeCell ref="C71:G73"/>
    <mergeCell ref="E85:F85"/>
    <mergeCell ref="C316:G316"/>
    <mergeCell ref="E77:F77"/>
    <mergeCell ref="E78:F78"/>
    <mergeCell ref="E79:F79"/>
    <mergeCell ref="E80:F80"/>
    <mergeCell ref="A320:A322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D341:G341"/>
    <mergeCell ref="D342:G342"/>
    <mergeCell ref="D346:G346"/>
    <mergeCell ref="D339:G339"/>
    <mergeCell ref="B320:B322"/>
    <mergeCell ref="C326:G326"/>
    <mergeCell ref="D344:G344"/>
    <mergeCell ref="D347:G347"/>
    <mergeCell ref="C327:G327"/>
    <mergeCell ref="C331:G331"/>
    <mergeCell ref="C332:G332"/>
    <mergeCell ref="C336:G336"/>
    <mergeCell ref="C338:G338"/>
    <mergeCell ref="D343:G343"/>
    <mergeCell ref="D340:G340"/>
    <mergeCell ref="D333:G333"/>
    <mergeCell ref="D345:G345"/>
    <mergeCell ref="A6:J6"/>
    <mergeCell ref="J8:J10"/>
    <mergeCell ref="H8:H10"/>
    <mergeCell ref="B8:B10"/>
    <mergeCell ref="I8:I10"/>
    <mergeCell ref="A69:J69"/>
    <mergeCell ref="J71:J73"/>
    <mergeCell ref="I71:I73"/>
    <mergeCell ref="D334:G334"/>
    <mergeCell ref="E96:F96"/>
    <mergeCell ref="I320:I322"/>
    <mergeCell ref="E81:F81"/>
    <mergeCell ref="E82:F82"/>
    <mergeCell ref="E83:F83"/>
    <mergeCell ref="E84:F84"/>
    <mergeCell ref="A8:A10"/>
    <mergeCell ref="C8:G10"/>
    <mergeCell ref="C324:G324"/>
    <mergeCell ref="C325:G325"/>
    <mergeCell ref="C337:G337"/>
    <mergeCell ref="J320:J322"/>
    <mergeCell ref="E95:F95"/>
    <mergeCell ref="H320:H322"/>
    <mergeCell ref="C320:G322"/>
    <mergeCell ref="C323:G323"/>
    <mergeCell ref="C74:G74"/>
    <mergeCell ref="A318:J318"/>
    <mergeCell ref="H71:H73"/>
    <mergeCell ref="B71:B73"/>
    <mergeCell ref="C11:G11"/>
    <mergeCell ref="E97:F97"/>
    <mergeCell ref="E98:F98"/>
    <mergeCell ref="E99:F99"/>
    <mergeCell ref="E100:F100"/>
    <mergeCell ref="E110:F11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34:F134"/>
    <mergeCell ref="E135:F135"/>
    <mergeCell ref="E128:F128"/>
    <mergeCell ref="E129:F129"/>
    <mergeCell ref="E130:F130"/>
    <mergeCell ref="E115:F115"/>
    <mergeCell ref="E111:F111"/>
    <mergeCell ref="E112:F112"/>
    <mergeCell ref="E113:F113"/>
    <mergeCell ref="E114:F114"/>
    <mergeCell ref="E139:F139"/>
    <mergeCell ref="E140:F140"/>
    <mergeCell ref="E116:F116"/>
    <mergeCell ref="E117:F117"/>
    <mergeCell ref="E118:F118"/>
    <mergeCell ref="E136:F136"/>
    <mergeCell ref="E126:F126"/>
    <mergeCell ref="E127:F127"/>
    <mergeCell ref="E131:F131"/>
    <mergeCell ref="E121:F121"/>
    <mergeCell ref="E122:F122"/>
    <mergeCell ref="E123:F123"/>
    <mergeCell ref="E144:F144"/>
    <mergeCell ref="E145:F145"/>
    <mergeCell ref="E137:F137"/>
    <mergeCell ref="E138:F138"/>
    <mergeCell ref="E146:F146"/>
    <mergeCell ref="E147:F147"/>
    <mergeCell ref="E119:F119"/>
    <mergeCell ref="E120:F120"/>
    <mergeCell ref="E132:F132"/>
    <mergeCell ref="E133:F133"/>
    <mergeCell ref="E124:F124"/>
    <mergeCell ref="E125:F125"/>
    <mergeCell ref="E141:F141"/>
    <mergeCell ref="E142:F142"/>
    <mergeCell ref="E143:F143"/>
    <mergeCell ref="E148:F148"/>
    <mergeCell ref="E149:F149"/>
    <mergeCell ref="E160:F160"/>
    <mergeCell ref="E151:F151"/>
    <mergeCell ref="E152:F152"/>
    <mergeCell ref="E153:F153"/>
    <mergeCell ref="E154:F154"/>
    <mergeCell ref="E155:F155"/>
    <mergeCell ref="E156:F156"/>
    <mergeCell ref="E157:F157"/>
    <mergeCell ref="E150:F150"/>
    <mergeCell ref="E158:F158"/>
    <mergeCell ref="E159:F159"/>
    <mergeCell ref="E170:F17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80:F18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90:F19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200:F20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10:F21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20:F22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30:F230"/>
    <mergeCell ref="E221:F221"/>
    <mergeCell ref="E222:F222"/>
    <mergeCell ref="E223:F223"/>
    <mergeCell ref="E224:F224"/>
    <mergeCell ref="E225:F225"/>
    <mergeCell ref="E226:F226"/>
    <mergeCell ref="E227:F227"/>
    <mergeCell ref="E241:F241"/>
    <mergeCell ref="E242:F242"/>
    <mergeCell ref="E243:F243"/>
    <mergeCell ref="E244:F244"/>
    <mergeCell ref="E245:F245"/>
    <mergeCell ref="E246:F246"/>
    <mergeCell ref="E247:F247"/>
    <mergeCell ref="E228:F228"/>
    <mergeCell ref="E229:F229"/>
    <mergeCell ref="E240:F240"/>
    <mergeCell ref="E231:F231"/>
    <mergeCell ref="E232:F232"/>
    <mergeCell ref="E233:F233"/>
    <mergeCell ref="E234:F234"/>
    <mergeCell ref="E235:F235"/>
    <mergeCell ref="E236:F236"/>
    <mergeCell ref="E237:F237"/>
    <mergeCell ref="E286:F286"/>
    <mergeCell ref="E272:F272"/>
    <mergeCell ref="E273:F273"/>
    <mergeCell ref="E274:F274"/>
    <mergeCell ref="E275:F275"/>
    <mergeCell ref="E271:F271"/>
    <mergeCell ref="E280:F280"/>
    <mergeCell ref="E258:F258"/>
    <mergeCell ref="E259:F259"/>
    <mergeCell ref="E270:F270"/>
    <mergeCell ref="E261:F261"/>
    <mergeCell ref="E262:F262"/>
    <mergeCell ref="E263:F263"/>
    <mergeCell ref="E264:F264"/>
    <mergeCell ref="E265:F265"/>
    <mergeCell ref="E266:F266"/>
    <mergeCell ref="E267:F267"/>
    <mergeCell ref="E260:F260"/>
    <mergeCell ref="E296:F296"/>
    <mergeCell ref="E298:F298"/>
    <mergeCell ref="E299:F299"/>
    <mergeCell ref="E300:F300"/>
    <mergeCell ref="E291:F291"/>
    <mergeCell ref="E292:F292"/>
    <mergeCell ref="E293:F293"/>
    <mergeCell ref="E294:F294"/>
    <mergeCell ref="E295:F295"/>
    <mergeCell ref="D14:G14"/>
    <mergeCell ref="D15:G15"/>
    <mergeCell ref="D16:G16"/>
    <mergeCell ref="D17:G17"/>
    <mergeCell ref="D18:G18"/>
    <mergeCell ref="D19:G19"/>
    <mergeCell ref="D23:G23"/>
    <mergeCell ref="D24:G24"/>
    <mergeCell ref="D25:G25"/>
    <mergeCell ref="D20:G20"/>
    <mergeCell ref="D21:G21"/>
    <mergeCell ref="D22:G22"/>
    <mergeCell ref="E277:F277"/>
    <mergeCell ref="E278:F278"/>
    <mergeCell ref="E279:F279"/>
    <mergeCell ref="D30:G30"/>
    <mergeCell ref="E276:F276"/>
    <mergeCell ref="D26:G26"/>
    <mergeCell ref="D27:G27"/>
    <mergeCell ref="E268:F268"/>
    <mergeCell ref="E269:F269"/>
    <mergeCell ref="E248:F248"/>
    <mergeCell ref="E249:F249"/>
    <mergeCell ref="E251:F251"/>
    <mergeCell ref="E252:F252"/>
    <mergeCell ref="E253:F253"/>
    <mergeCell ref="E254:F254"/>
    <mergeCell ref="E255:F255"/>
    <mergeCell ref="E256:F256"/>
    <mergeCell ref="E257:F257"/>
    <mergeCell ref="E238:F238"/>
    <mergeCell ref="E239:F239"/>
    <mergeCell ref="E250:F250"/>
    <mergeCell ref="E311:F311"/>
    <mergeCell ref="E312:F312"/>
    <mergeCell ref="E313:F313"/>
    <mergeCell ref="E281:F281"/>
    <mergeCell ref="E282:F282"/>
    <mergeCell ref="E283:F283"/>
    <mergeCell ref="E284:F284"/>
    <mergeCell ref="E285:F285"/>
    <mergeCell ref="E314:F314"/>
    <mergeCell ref="E287:F287"/>
    <mergeCell ref="E288:F288"/>
    <mergeCell ref="E289:F289"/>
    <mergeCell ref="E290:F290"/>
    <mergeCell ref="E307:F307"/>
    <mergeCell ref="E308:F308"/>
    <mergeCell ref="E309:F309"/>
    <mergeCell ref="E310:F310"/>
    <mergeCell ref="E297:F297"/>
    <mergeCell ref="E306:F306"/>
    <mergeCell ref="E301:F301"/>
    <mergeCell ref="E302:F302"/>
    <mergeCell ref="E303:F303"/>
    <mergeCell ref="E304:F304"/>
    <mergeCell ref="E305:F305"/>
    <mergeCell ref="D28:G28"/>
    <mergeCell ref="D29:G29"/>
    <mergeCell ref="D40:G40"/>
    <mergeCell ref="D31:G31"/>
    <mergeCell ref="D32:G32"/>
    <mergeCell ref="D33:G33"/>
    <mergeCell ref="D34:G34"/>
    <mergeCell ref="D35:G35"/>
    <mergeCell ref="D36:G36"/>
    <mergeCell ref="D37:G37"/>
    <mergeCell ref="D54:G54"/>
    <mergeCell ref="D55:G55"/>
    <mergeCell ref="D56:G56"/>
    <mergeCell ref="D57:G57"/>
    <mergeCell ref="D38:G38"/>
    <mergeCell ref="D39:G39"/>
    <mergeCell ref="D50:G50"/>
    <mergeCell ref="D41:G41"/>
    <mergeCell ref="D42:G42"/>
    <mergeCell ref="D43:G43"/>
    <mergeCell ref="D44:G44"/>
    <mergeCell ref="D45:G45"/>
    <mergeCell ref="D46:G46"/>
    <mergeCell ref="D47:G47"/>
    <mergeCell ref="D76:G76"/>
    <mergeCell ref="C329:G329"/>
    <mergeCell ref="H1:J1"/>
    <mergeCell ref="H2:J2"/>
    <mergeCell ref="H3:J3"/>
    <mergeCell ref="H4:J4"/>
    <mergeCell ref="A5:J5"/>
    <mergeCell ref="I7:J7"/>
    <mergeCell ref="D12:G12"/>
    <mergeCell ref="D13:G13"/>
    <mergeCell ref="D58:G58"/>
    <mergeCell ref="D59:G59"/>
    <mergeCell ref="D66:G66"/>
    <mergeCell ref="D61:G61"/>
    <mergeCell ref="D62:G62"/>
    <mergeCell ref="D63:G63"/>
    <mergeCell ref="D64:G64"/>
    <mergeCell ref="D65:G65"/>
    <mergeCell ref="D48:G48"/>
    <mergeCell ref="D49:G49"/>
    <mergeCell ref="D60:G60"/>
    <mergeCell ref="D51:G51"/>
    <mergeCell ref="D52:G52"/>
    <mergeCell ref="D53:G5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 Никифорова</cp:lastModifiedBy>
  <cp:lastPrinted>2018-04-05T12:34:06Z</cp:lastPrinted>
  <dcterms:created xsi:type="dcterms:W3CDTF">2009-02-13T09:10:05Z</dcterms:created>
  <dcterms:modified xsi:type="dcterms:W3CDTF">2018-05-07T07:39:43Z</dcterms:modified>
</cp:coreProperties>
</file>