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уточн на сентябрь" sheetId="22" r:id="rId1"/>
    <sheet name="программы сентябрь" sheetId="25" r:id="rId2"/>
    <sheet name="программы изм на сентябрь" sheetId="18" r:id="rId3"/>
  </sheets>
  <calcPr calcId="125725"/>
</workbook>
</file>

<file path=xl/calcChain.xml><?xml version="1.0" encoding="utf-8"?>
<calcChain xmlns="http://schemas.openxmlformats.org/spreadsheetml/2006/main">
  <c r="F501" i="25"/>
  <c r="F502" s="1"/>
  <c r="G501"/>
  <c r="G502" s="1"/>
  <c r="E501"/>
  <c r="E502" s="1"/>
  <c r="L12" i="18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11"/>
  <c r="I501"/>
  <c r="I502"/>
  <c r="I12"/>
  <c r="I13"/>
  <c r="I14"/>
  <c r="I15"/>
  <c r="I16"/>
  <c r="I17"/>
  <c r="I18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11"/>
  <c r="H501"/>
  <c r="H502" s="1"/>
  <c r="H509" s="1"/>
  <c r="H342"/>
  <c r="B39" i="22" l="1"/>
  <c r="B67"/>
  <c r="B144"/>
  <c r="B142"/>
  <c r="B132"/>
  <c r="B213"/>
  <c r="B212" s="1"/>
  <c r="B160"/>
  <c r="B157"/>
  <c r="B168"/>
  <c r="B167" s="1"/>
  <c r="B187"/>
  <c r="B186" s="1"/>
  <c r="B153"/>
  <c r="B152" s="1"/>
  <c r="B151" s="1"/>
  <c r="B150" s="1"/>
  <c r="B173"/>
  <c r="C245"/>
  <c r="B245"/>
  <c r="B239"/>
  <c r="B238" s="1"/>
  <c r="D234"/>
  <c r="C234"/>
  <c r="B232"/>
  <c r="B230"/>
  <c r="B228"/>
  <c r="B226"/>
  <c r="B224"/>
  <c r="D218"/>
  <c r="C218"/>
  <c r="B215"/>
  <c r="B210"/>
  <c r="B147"/>
  <c r="B146" s="1"/>
  <c r="B137"/>
  <c r="B136" s="1"/>
  <c r="B93"/>
  <c r="B65"/>
  <c r="C11"/>
  <c r="C31"/>
  <c r="D31"/>
  <c r="D43" s="1"/>
  <c r="C43"/>
  <c r="C39"/>
  <c r="D39"/>
  <c r="D120"/>
  <c r="D180" s="1"/>
  <c r="B63"/>
  <c r="B58" s="1"/>
  <c r="B50"/>
  <c r="B206"/>
  <c r="B205" s="1"/>
  <c r="C260"/>
  <c r="D260"/>
  <c r="B237" l="1"/>
  <c r="B236" s="1"/>
  <c r="B55"/>
  <c r="B49" s="1"/>
  <c r="B141"/>
  <c r="B140" s="1"/>
  <c r="B223"/>
  <c r="B222" s="1"/>
  <c r="B221" s="1"/>
  <c r="B220" s="1"/>
  <c r="B234" s="1"/>
  <c r="B131"/>
  <c r="B130" s="1"/>
  <c r="B156"/>
  <c r="D246"/>
  <c r="D247" s="1"/>
  <c r="B241"/>
  <c r="B129" l="1"/>
  <c r="B76"/>
  <c r="B78"/>
  <c r="B171"/>
  <c r="C123"/>
  <c r="B123"/>
  <c r="B195"/>
  <c r="B194" s="1"/>
  <c r="B192"/>
  <c r="B251" s="1"/>
  <c r="B190"/>
  <c r="B209"/>
  <c r="B208" s="1"/>
  <c r="B203"/>
  <c r="B202" s="1"/>
  <c r="B201" s="1"/>
  <c r="C12"/>
  <c r="D11"/>
  <c r="D12" s="1"/>
  <c r="B11"/>
  <c r="B12" s="1"/>
  <c r="C257"/>
  <c r="D257"/>
  <c r="B259"/>
  <c r="B258"/>
  <c r="B113"/>
  <c r="B112" s="1"/>
  <c r="B116"/>
  <c r="B111"/>
  <c r="B185" l="1"/>
  <c r="B72"/>
  <c r="B71" s="1"/>
  <c r="B122"/>
  <c r="B121" s="1"/>
  <c r="B163"/>
  <c r="B166"/>
  <c r="B165" s="1"/>
  <c r="B164" s="1"/>
  <c r="C122"/>
  <c r="C121" s="1"/>
  <c r="C120" s="1"/>
  <c r="C246" s="1"/>
  <c r="C247" s="1"/>
  <c r="B200"/>
  <c r="B184"/>
  <c r="B183" s="1"/>
  <c r="B182" s="1"/>
  <c r="B110"/>
  <c r="B109" s="1"/>
  <c r="B118" s="1"/>
  <c r="B260"/>
  <c r="B257" s="1"/>
  <c r="B8"/>
  <c r="B9" s="1"/>
  <c r="B100"/>
  <c r="B97" s="1"/>
  <c r="B96" s="1"/>
  <c r="D198"/>
  <c r="C198"/>
  <c r="C104"/>
  <c r="D104"/>
  <c r="D107"/>
  <c r="C107"/>
  <c r="B107"/>
  <c r="D87"/>
  <c r="C87"/>
  <c r="B87"/>
  <c r="D81"/>
  <c r="C81"/>
  <c r="C38"/>
  <c r="C42" s="1"/>
  <c r="C36" s="1"/>
  <c r="B38"/>
  <c r="B31"/>
  <c r="B43" s="1"/>
  <c r="B30"/>
  <c r="B27"/>
  <c r="C24"/>
  <c r="D24"/>
  <c r="B24"/>
  <c r="C21"/>
  <c r="D21"/>
  <c r="B21"/>
  <c r="C18"/>
  <c r="D18"/>
  <c r="B18"/>
  <c r="D15"/>
  <c r="C15"/>
  <c r="B15"/>
  <c r="D6"/>
  <c r="C6"/>
  <c r="B6"/>
  <c r="F501" i="18"/>
  <c r="E501"/>
  <c r="E502" s="1"/>
  <c r="E504"/>
  <c r="F502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8"/>
  <c r="G439"/>
  <c r="G440"/>
  <c r="G441"/>
  <c r="G442"/>
  <c r="G443"/>
  <c r="G444"/>
  <c r="G445"/>
  <c r="G446"/>
  <c r="G448"/>
  <c r="G449"/>
  <c r="G450"/>
  <c r="G451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11"/>
  <c r="F362"/>
  <c r="G362" s="1"/>
  <c r="C180" i="22" l="1"/>
  <c r="B252"/>
  <c r="B48"/>
  <c r="G501" i="18"/>
  <c r="G502" s="1"/>
  <c r="B120" i="22"/>
  <c r="B180" s="1"/>
  <c r="B253"/>
  <c r="B198"/>
  <c r="B32"/>
  <c r="B33" s="1"/>
  <c r="B218"/>
  <c r="B92"/>
  <c r="B91" s="1"/>
  <c r="B90" s="1"/>
  <c r="B89" s="1"/>
  <c r="D25"/>
  <c r="D38"/>
  <c r="D42" s="1"/>
  <c r="D36" s="1"/>
  <c r="B81"/>
  <c r="C35"/>
  <c r="B42"/>
  <c r="B36" s="1"/>
  <c r="B35"/>
  <c r="B246" l="1"/>
  <c r="B249" s="1"/>
  <c r="B44"/>
  <c r="B45" s="1"/>
  <c r="B247"/>
  <c r="B104"/>
  <c r="D26"/>
  <c r="D27" l="1"/>
  <c r="D28" l="1"/>
  <c r="D29" l="1"/>
  <c r="D8" s="1"/>
  <c r="C8"/>
  <c r="C9" l="1"/>
  <c r="C32"/>
  <c r="D9"/>
  <c r="D32"/>
  <c r="D30"/>
  <c r="C33" l="1"/>
  <c r="C44"/>
  <c r="C45" s="1"/>
  <c r="D33"/>
  <c r="D44"/>
  <c r="D45" s="1"/>
  <c r="G447" i="18"/>
</calcChain>
</file>

<file path=xl/sharedStrings.xml><?xml version="1.0" encoding="utf-8"?>
<sst xmlns="http://schemas.openxmlformats.org/spreadsheetml/2006/main" count="4115" uniqueCount="739">
  <si>
    <t>Наименование</t>
  </si>
  <si>
    <t>2020 год</t>
  </si>
  <si>
    <t>изменения</t>
  </si>
  <si>
    <t>Налоговые и неналоговые доходы  (проект )</t>
  </si>
  <si>
    <t>Безвозмездные поступления  (проект )</t>
  </si>
  <si>
    <t>итого Безвозмездные поступления от других бюджетов бюджетной системы Российской Федерации  (проект )</t>
  </si>
  <si>
    <t xml:space="preserve">Дотации бюджетам субъектов Российской Федерации и муниципальных образований </t>
  </si>
  <si>
    <t>итого 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</si>
  <si>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</si>
  <si>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итого 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</si>
  <si>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</si>
  <si>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итого Субвенции бюджетам субъектов Российской Федерации и муниципальных образований</t>
  </si>
  <si>
    <t>Иные межбюджетные трансферты</t>
  </si>
  <si>
    <t xml:space="preserve">изменения                               </t>
  </si>
  <si>
    <t>итого Иные межбюджетные трансферты</t>
  </si>
  <si>
    <t>в т.ч.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</si>
  <si>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итого Межбюджетные трансферты, передаваемые бюджетам муниципальных районов из бюджетов поселений </t>
  </si>
  <si>
    <r>
      <t xml:space="preserve">ВОЗВРАТ </t>
    </r>
    <r>
      <rPr>
        <sz val="12"/>
        <rFont val="Times New Roman"/>
        <family val="1"/>
        <charset val="204"/>
      </rPr>
      <t xml:space="preserve">остатков субсидий, субвенций и иных межбюджетных трансфертов, имеющих целевое назначение, прошлых лет </t>
    </r>
  </si>
  <si>
    <r>
      <t>ИТОГО ВОЗВРАТ ОСТАТКОВ СУБСИДИЙ, СУБВЕНЦИЙ И ИНЫХ МЕЖБЮДЖЕТНЫХ ТРАНСФЕРТОВ, ИМЕЮЩИХ ЦЕЛЕВОЕ НАЗНАЧЕНИЕ, ПРОШЛЫХ ЛЕТ    (КБК 892 21905000050000151)</t>
    </r>
    <r>
      <rPr>
        <sz val="12"/>
        <rFont val="Times New Roman"/>
        <family val="1"/>
        <charset val="204"/>
      </rPr>
      <t xml:space="preserve"> </t>
    </r>
  </si>
  <si>
    <t>итого доходов  (проект )</t>
  </si>
  <si>
    <t>Дефицит  (проект  )</t>
  </si>
  <si>
    <t>изменения всего</t>
  </si>
  <si>
    <t>изменение остатков средств на счетах по учету средств бюджета муниципального района</t>
  </si>
  <si>
    <t>увеличение остатков</t>
  </si>
  <si>
    <t>уменьшение остатков</t>
  </si>
  <si>
    <t>Источники внутреннего финансирования дефицита (проект)</t>
  </si>
  <si>
    <r>
      <t xml:space="preserve">Всего доходов  с учетом дефицита </t>
    </r>
    <r>
      <rPr>
        <sz val="12"/>
        <rFont val="Times New Roman"/>
        <family val="1"/>
        <charset val="204"/>
      </rPr>
      <t xml:space="preserve"> (проект )</t>
    </r>
  </si>
  <si>
    <t>РАСХОДЫ</t>
  </si>
  <si>
    <t>Общегосударственные вопросы</t>
  </si>
  <si>
    <t>Администрация района</t>
  </si>
  <si>
    <t>Другие общегосударственные вопросы</t>
  </si>
  <si>
    <t>Муниципальная программа "Развитие системы управления муниципальным имуществом в Окуловском муниципальном районе на 2015-2020 годы"</t>
  </si>
  <si>
    <r>
      <t xml:space="preserve">Общегосударственные вопросы </t>
    </r>
    <r>
      <rPr>
        <sz val="12"/>
        <color indexed="8"/>
        <rFont val="Times New Roman"/>
        <family val="1"/>
        <charset val="204"/>
      </rPr>
      <t>(проект на Думу)</t>
    </r>
  </si>
  <si>
    <t>Национальная оборона</t>
  </si>
  <si>
    <r>
      <t>Национальная оборона</t>
    </r>
    <r>
      <rPr>
        <sz val="12"/>
        <color indexed="8"/>
        <rFont val="Times New Roman"/>
        <family val="1"/>
        <charset val="204"/>
      </rPr>
      <t xml:space="preserve"> (проект на Думу)</t>
    </r>
  </si>
  <si>
    <t>Национальная безопасность и правоохранительная деятельность</t>
  </si>
  <si>
    <r>
      <t>Национальная безопасность и правоохранительная деятельность</t>
    </r>
    <r>
      <rPr>
        <sz val="12"/>
        <color indexed="8"/>
        <rFont val="Times New Roman"/>
        <family val="1"/>
        <charset val="204"/>
      </rPr>
      <t xml:space="preserve"> (проект на Думу)</t>
    </r>
  </si>
  <si>
    <t>Национальная экономика</t>
  </si>
  <si>
    <t>Дорожное хозяйство (дорожные фонды)</t>
  </si>
  <si>
    <t>Муниципальная программа "Развитие и содержание автомобильных дорог общего пользования местного значения вне границ населенных пунктов в границах Окуловского муниципального района на 2015-2020 годы"</t>
  </si>
  <si>
    <t>Создание условий для бесперебойного движения автомобильного транспорта путем обеспечения сохранности автомобильных дорог и улучшения их транспортно-эксплуатационного состояния</t>
  </si>
  <si>
    <t>Осуществление дорожной деятельности в отношении автомобильных дорог общего пользования местного значения</t>
  </si>
  <si>
    <t>Ремонт автомобильных дорог общего пользования местного значения вне границ населенных пунктов в границах Окуловского муниципального района</t>
  </si>
  <si>
    <r>
      <t>Национальная экономика</t>
    </r>
    <r>
      <rPr>
        <sz val="12"/>
        <color indexed="8"/>
        <rFont val="Times New Roman"/>
        <family val="1"/>
        <charset val="204"/>
      </rPr>
      <t xml:space="preserve"> (проект на Думу)</t>
    </r>
  </si>
  <si>
    <t>Жилищно-коммунальное хозяйство</t>
  </si>
  <si>
    <r>
      <t>Жилищно-коммунальное хозяйство</t>
    </r>
    <r>
      <rPr>
        <sz val="12"/>
        <color indexed="8"/>
        <rFont val="Times New Roman"/>
        <family val="1"/>
        <charset val="204"/>
      </rPr>
      <t xml:space="preserve"> (проект на Думу)</t>
    </r>
  </si>
  <si>
    <t>Образование</t>
  </si>
  <si>
    <t>Комитет образования</t>
  </si>
  <si>
    <t>Дошкольное образование</t>
  </si>
  <si>
    <t>Муниципальная программа "Развитие образования в Окуловском муниципальном районе на 2014-2020 годы"</t>
  </si>
  <si>
    <t>Обеспечение выполнения муниципальных заданий</t>
  </si>
  <si>
    <t>Обеспечение деятельности муниципальных дошкольных образовательных организаций</t>
  </si>
  <si>
    <t>Субсидии на софинансирование расходов муниципальных казенных, бюджетных и автономных учреждений по приобретению коммунальных услуг</t>
  </si>
  <si>
    <t>Софинансирование расходов муниципальных учреждений по приобретению коммунальных услуг</t>
  </si>
  <si>
    <t>Обеспечение выполнения муниципальных (государственных) полномочий</t>
  </si>
  <si>
    <t xml:space="preserve">Обеспечение государственных гарантий реализации прав на получение общедоступного и бесплатного дошкольного образования </t>
  </si>
  <si>
    <t>0701 1470270040 621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</si>
  <si>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</si>
  <si>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Общее образование</t>
  </si>
  <si>
    <t>Подпрограмма "Развитие дошкольного и общего образования в Окуловском муниципальном районе"</t>
  </si>
  <si>
    <t>Обеспечение доступа к информационно-телекоммуникационной сети «Интернет»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</si>
  <si>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Подпрограмма "Обеспечение реализации муниципальной программы в области образования и молодежной политики Окуловского муниципального района"</t>
  </si>
  <si>
    <t>Обеспечение деятельности муниципальных общеобразовательных школ (начальных, неполных средних и средних)</t>
  </si>
  <si>
    <t>0702 1470270040 621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</si>
  <si>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</si>
  <si>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Образование (проект на Думу)</t>
  </si>
  <si>
    <t>Культура, кинематография</t>
  </si>
  <si>
    <t>Комитет культуры и туризма</t>
  </si>
  <si>
    <t>Культура</t>
  </si>
  <si>
    <t>Муниципальная программа "Развитие культуры и туризма в Окуловском муниципальном районе на 2014-2020 годы"</t>
  </si>
  <si>
    <t>Подпрограмма "Сохранение и развитие культуры Окуловского муниципального района на 2014-2020 годы"</t>
  </si>
  <si>
    <t>Обеспечение деятельности межпоселенческого культурно-краеведческого центра</t>
  </si>
  <si>
    <t>Ремонт зданий муниципальных бюджетных и автономных учреждений</t>
  </si>
  <si>
    <t>Другие вопросы в области культуры, кинематографии</t>
  </si>
  <si>
    <t>Расходы на обеспечение функционирования местных администраций</t>
  </si>
  <si>
    <t>Культура, кинематография (проект на Думу)</t>
  </si>
  <si>
    <t>Социальная политика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</si>
  <si>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</si>
  <si>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</si>
  <si>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Социальное обеспечение населения</t>
  </si>
  <si>
    <t>Муниципальная программа "Социальная поддержка граждан в Окуловском муниципальном районе на 2016-2020 годы"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</si>
  <si>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поддержки отдельным категориям граждан, в том числе лицам, оказавшимся в трудной жизненной ситуации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</si>
  <si>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</si>
  <si>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Социальная политика  (проект на Думу)</t>
  </si>
  <si>
    <t>Физическая культура и спорт</t>
  </si>
  <si>
    <t>0</t>
  </si>
  <si>
    <t>Муниципальная программа "Развитие физической культуры и спорта в Окуловском муниципальном районе на 2014-2020 годы"</t>
  </si>
  <si>
    <t>Субсидии на софинансирование расходов по завершению строительства спортивных объектов незавершенного строительства</t>
  </si>
  <si>
    <t>Физическая культура и спорт (проект на Думу)</t>
  </si>
  <si>
    <t>Обслуживание государственного и муниципального долга</t>
  </si>
  <si>
    <t>Комитет финансов</t>
  </si>
  <si>
    <t>Муниципальная программа "Управление муниципальными финансами Окуловского муниципального района на 2014-2020 годы"</t>
  </si>
  <si>
    <t>Процентные платежи по муниципальному долгу</t>
  </si>
  <si>
    <t xml:space="preserve">1301 0110101090 730 </t>
  </si>
  <si>
    <r>
      <t>Обслуживание государственного и муниципального долга</t>
    </r>
    <r>
      <rPr>
        <sz val="12"/>
        <color indexed="8"/>
        <rFont val="Times New Roman"/>
        <family val="1"/>
        <charset val="204"/>
      </rPr>
      <t xml:space="preserve"> (проект на Думу)</t>
    </r>
  </si>
  <si>
    <t>Межбюджетные трансферты общего характера бюджетам Субъектов Российской Федерации и муниципальных образований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</si>
  <si>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</si>
  <si>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ВСЕГО РАСХОДОВ  (проект)</t>
  </si>
  <si>
    <t>Окуловского муниципального района</t>
  </si>
  <si>
    <t xml:space="preserve">"О бюджете Окуловского муниципального района </t>
  </si>
  <si>
    <t>(рублей)</t>
  </si>
  <si>
    <t>ЦСР</t>
  </si>
  <si>
    <t>ВР</t>
  </si>
  <si>
    <t>Непрограммные расходы органов местного самоуправления муниципального района</t>
  </si>
  <si>
    <t>91 0 00 00000</t>
  </si>
  <si>
    <t>Глава муниципального образования</t>
  </si>
  <si>
    <t>91 1 00 00000</t>
  </si>
  <si>
    <t>Расходы на обеспечение функций Главы муниципального образования</t>
  </si>
  <si>
    <t>91 1 00 01000</t>
  </si>
  <si>
    <t>Расходы на выплаты персоналу государственных (муниципальных) органов</t>
  </si>
  <si>
    <t>120</t>
  </si>
  <si>
    <t>Функционирование местных администраций</t>
  </si>
  <si>
    <t>91 2 00 00000</t>
  </si>
  <si>
    <t>91 2 00 01000</t>
  </si>
  <si>
    <t>Иные закупки товаров, работ и услуг для обеспечения государственных (муниципальных) нужд</t>
  </si>
  <si>
    <t>240</t>
  </si>
  <si>
    <t>Исполнение судебных актов</t>
  </si>
  <si>
    <t>830</t>
  </si>
  <si>
    <t>Уплата налогов, сборов и иных платежей</t>
  </si>
  <si>
    <t>850</t>
  </si>
  <si>
    <t>Возмещение затрат по содержанию штатных единиц, осуществляющих переданные отдельные государственные полномочия области</t>
  </si>
  <si>
    <t>91 2 00 70280</t>
  </si>
  <si>
    <t>000</t>
  </si>
  <si>
    <t>91 2 00 72300</t>
  </si>
  <si>
    <t>91 2 00 S2300</t>
  </si>
  <si>
    <t>Мероприятия в области местного самоуправления муниципального района</t>
  </si>
  <si>
    <t>91 8 00 00000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</si>
  <si>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</si>
  <si>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91 8 00 51200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</si>
  <si>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</si>
  <si>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01 0 00 00000</t>
  </si>
  <si>
    <t>Подпрограмма "Организация и обеспечение осуществления бюджетного процесса, управление муниципальным долгом Окуловского муниципального района на 2014-2020 годы"</t>
  </si>
  <si>
    <t>01 1 00 00000</t>
  </si>
  <si>
    <t>Обеспечение деятельности комитета финансов</t>
  </si>
  <si>
    <t>01 1 04 00000</t>
  </si>
  <si>
    <t>Расходы на обеспечение функций органов местного самоуправления в рамках подпрограммы "Организация и обеспечение осуществления бюджетного процесса, управление муниципальным долгом Окуловского муниципального района на 2014-2020 годы"</t>
  </si>
  <si>
    <t>01 1 04 01000</t>
  </si>
  <si>
    <t>01 1 04 70280</t>
  </si>
  <si>
    <t>Подпрограмма "Повышение эффективности бюджетных расходов Окуловского муниципального района на 2014-2020 годы"</t>
  </si>
  <si>
    <t>01 3 00 00000</t>
  </si>
  <si>
    <t>Развитие информационной системы управления финансами</t>
  </si>
  <si>
    <t>01 3 03 00000</t>
  </si>
  <si>
    <t>Реализация прочих мероприятий в рамках подпрограммы "Повышение эффективности бюджетных расходов Окуловского муниципального района на 2014-2020 годы"</t>
  </si>
  <si>
    <t>01 3 03 01990</t>
  </si>
  <si>
    <t>Иные межбюджетные трансферты из бюджетов поселений</t>
  </si>
  <si>
    <t>91 3 00 00000</t>
  </si>
  <si>
    <t>Расходы на исполнение части полномочий поселений по решению вопросов местного значения в соответствии с заключенными Соглашениями</t>
  </si>
  <si>
    <t>91 3 00 80020</t>
  </si>
  <si>
    <t>Резервные фонды</t>
  </si>
  <si>
    <t>Нераспределенные расходы</t>
  </si>
  <si>
    <t>91 9 00 00000</t>
  </si>
  <si>
    <t>Резервные фонды местных администраций</t>
  </si>
  <si>
    <t>91 9 00 99980</t>
  </si>
  <si>
    <t>Резервные средства</t>
  </si>
  <si>
    <t>870</t>
  </si>
  <si>
    <t>Подпрограмма "Финансовая поддержка муниципальных образований Окуловского муниципального района на 2014-2020 годы"</t>
  </si>
  <si>
    <t>01 2 00 00000</t>
  </si>
  <si>
    <t>01 2 02 00000</t>
  </si>
  <si>
    <t>01 2 02 70280</t>
  </si>
  <si>
    <t>Субвенции</t>
  </si>
  <si>
    <t>530</t>
  </si>
  <si>
    <t>Муниципальная программа "Развитие информационного общества и формирование электронного правительства в Окуловском муниципальном районе на 2014-2020 годы"</t>
  </si>
  <si>
    <t>05 0 00 00000</t>
  </si>
  <si>
    <t>Развитие телекоммуникационной инфраструктуры Администрации муниципального района</t>
  </si>
  <si>
    <t>05 0 02 00000</t>
  </si>
  <si>
    <t>Реализация прочих мероприятий в рамках муниципальной программы "Развитие информационного общества и формирование электронного правительства в Окуловском муниципальном районе на 2014-2020 годы"</t>
  </si>
  <si>
    <t>05 0 02 01990</t>
  </si>
  <si>
    <t>05 0 03 00000</t>
  </si>
  <si>
    <t>05 0 03 01990</t>
  </si>
  <si>
    <t xml:space="preserve"> Иные закупки товаров, работ и услуг для обеспечения государственных (муниципальных) нужд</t>
  </si>
  <si>
    <t>Обеспечение доступа к информации о деятельности Администрации муниципального района</t>
  </si>
  <si>
    <t>05 0 04 00000</t>
  </si>
  <si>
    <t>05 0 04 01990</t>
  </si>
  <si>
    <t>Оснащение АРМ пользователей ЛВС Администрации муниципального района лицензионным программным обеспечением</t>
  </si>
  <si>
    <t>05 0 05 00000</t>
  </si>
  <si>
    <t>05 0 05 01990</t>
  </si>
  <si>
    <t>Создание условий для защиты иныформации Администрации муниципального района от преступлений, правонарушений, совершаемых с использованием информационно-телекоммуникационных технологий, а также обеспечение целостности, достоверности и конфиденциальности информации</t>
  </si>
  <si>
    <t>05 0 06 00000</t>
  </si>
  <si>
    <t>05 0 06 01990</t>
  </si>
  <si>
    <t>10 0 00 00000</t>
  </si>
  <si>
    <t>Обеспечение эффективного использования муниципального имущества</t>
  </si>
  <si>
    <t>10 0 01 00000</t>
  </si>
  <si>
    <t>Реализация прочих мероприятий в рамках муниципальной программы «Развитие системы управления муниципальным имуществом в Окуловском муниципальном районе на 2015-2020 годы»</t>
  </si>
  <si>
    <t>10 0 01 01990</t>
  </si>
  <si>
    <t>Осуществление регистрации права муниципальной собственности на объекты недвижимого муниципального имущества</t>
  </si>
  <si>
    <t>10 0 02 00000</t>
  </si>
  <si>
    <t>10 0 02 01990</t>
  </si>
  <si>
    <t>Обеспечение содержания и увеличения срока эксплуатации муниципального имущества</t>
  </si>
  <si>
    <t>10 0 03 00000</t>
  </si>
  <si>
    <t>10 0 03 01990</t>
  </si>
  <si>
    <t>10 0 03 72300</t>
  </si>
  <si>
    <t>10 0 03 S2300</t>
  </si>
  <si>
    <t>27 0 00 00000</t>
  </si>
  <si>
    <t>Реализация полномочий муниципального района в сфере территориального планирования</t>
  </si>
  <si>
    <t>27 0 01 00000</t>
  </si>
  <si>
    <t>27 0 01 01990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</si>
  <si>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</si>
  <si>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91 2 00 70650</t>
  </si>
  <si>
    <t>Осуществление переданных полномочий Российской Федерации на государственную регистрацию актов гражданского состояния</t>
  </si>
  <si>
    <t>91 2 00 59300</t>
  </si>
  <si>
    <t>Реализация государственных (муниципальных) функций, связанных с общегосударственным управлением и местным самоуправлением</t>
  </si>
  <si>
    <t>91 4 00 00000</t>
  </si>
  <si>
    <t>Выполнение других обязательств органов местного самоуправления</t>
  </si>
  <si>
    <t>91 4 00 01980</t>
  </si>
  <si>
    <t>Обеспечение деятельности учреждений дежурно-диспетчерского и служебного обеспечения</t>
  </si>
  <si>
    <t>91 4 00 03100</t>
  </si>
  <si>
    <t>Расходы на выплаты персоналу казенных учреждений</t>
  </si>
  <si>
    <t>110</t>
  </si>
  <si>
    <t>91 4 00 72300</t>
  </si>
  <si>
    <t>91 4 00 S2300</t>
  </si>
  <si>
    <t>Осуществление первичного воинского учета на территориях, где отсутствуют военные комиссариаты</t>
  </si>
  <si>
    <t>01 2 02 51180</t>
  </si>
  <si>
    <t>06 0 00 00000</t>
  </si>
  <si>
    <t>Совершенствование деятельности правоохранительных органов и органов местного самоуправления по предупреждению правонарушений и преступлений, в том числе в сфере межнациональных отношений</t>
  </si>
  <si>
    <t>06 0 04 00000</t>
  </si>
  <si>
    <t>Реализация прочих мероприятий в рамках муниципальной программы "Профилактика преступлений и иных правонарушений в Окуловском муниципальном районе на 2014-2020 годы"</t>
  </si>
  <si>
    <t>06 0 04 99990</t>
  </si>
  <si>
    <t>08 0 00 00000</t>
  </si>
  <si>
    <t>Стимулирование роста производства и переработки основных видов животноводческой продукции</t>
  </si>
  <si>
    <t>08 0 01 00000</t>
  </si>
  <si>
    <t>Реализация прочих мероприятий в рамках муниципальной программы "Развитие сельского хозяйства в Окуловском муниципальном районе на 2014-2020 годы"</t>
  </si>
  <si>
    <t>08 0 01 06990</t>
  </si>
  <si>
    <t>09 0 00 00000</t>
  </si>
  <si>
    <t>Повышение уровня комплексного обустройства населенных пунктов, расположенных в сельской местности, объектами социальной и инженерной инфраструктуры</t>
  </si>
  <si>
    <t>Разработка проектно-сметной документации газораспределительных сетей в сельской местности</t>
  </si>
  <si>
    <t>Бюджетные инвестиции</t>
  </si>
  <si>
    <t>410</t>
  </si>
  <si>
    <t>Непрограммные расходы в сфере национальной экономики</t>
  </si>
  <si>
    <t>92 0 00 00000</t>
  </si>
  <si>
    <t>92 8 00 70720</t>
  </si>
  <si>
    <t>Муниципальная программа «Берегоукрепительные работы на р.Перетна в районе домов 17, 18, 21 и 22 по ул.Куйбышева в п.Кулотино Окуловского района Новгородской области для исполнения решения суда на 2017-2018 годы»</t>
  </si>
  <si>
    <t>21 0 00 00000</t>
  </si>
  <si>
    <t>Проведение берегоукрепительных работ</t>
  </si>
  <si>
    <t>21 0 01 00000</t>
  </si>
  <si>
    <t>Реализация прочих мероприятий по проведению берегоукрепительных работ</t>
  </si>
  <si>
    <t>21 0 01 06990</t>
  </si>
  <si>
    <t>12 0 00 00000</t>
  </si>
  <si>
    <t>12 0 01 00000</t>
  </si>
  <si>
    <t>12 0 01 06900</t>
  </si>
  <si>
    <t>12 0 02 00000</t>
  </si>
  <si>
    <t>12 0 02 06900</t>
  </si>
  <si>
    <t>Субсидии бюджетам муниципальных районов на формирование муниципальных дорожных фондов</t>
  </si>
  <si>
    <t>12 0 02 71510</t>
  </si>
  <si>
    <t>12 0 02 S1510</t>
  </si>
  <si>
    <t>Обеспечение рационального и эффективного использования земельных участков</t>
  </si>
  <si>
    <t>10 0 04 00000</t>
  </si>
  <si>
    <t>Реализация прочих мероприятий в рамках муниципальной программы "Развитие системы управления муниципальным имуществом в Окуловском муниципальном районе на 2015-2020 годы"</t>
  </si>
  <si>
    <t>10 0 04 06990</t>
  </si>
  <si>
    <t>11 0 00 00000</t>
  </si>
  <si>
    <t>11 1 00 00000</t>
  </si>
  <si>
    <t>Повышение инвестиционной привлекательности муниципального района</t>
  </si>
  <si>
    <t>11 1 01 00000</t>
  </si>
  <si>
    <t>11 1 01 06990</t>
  </si>
  <si>
    <t>11 2 00 00000</t>
  </si>
  <si>
    <t>Создание на территории муниципального района современной торговой инфраструктуры, обеспечение сбалансированности её развития, повышение территориальной доступности торговых объектов для населения муниципального района</t>
  </si>
  <si>
    <t>11 2 01 00000</t>
  </si>
  <si>
    <t>Реализация прочих мероприятий в рамках подпрограммы "Развитие торговли в Окуловском муниципальном районе"</t>
  </si>
  <si>
    <t>11 2 01 06990</t>
  </si>
  <si>
    <t>11 3 00 00000</t>
  </si>
  <si>
    <t>Укрепление социального статуса, повышение престижа предпринимателей</t>
  </si>
  <si>
    <t>11 3 02 00000</t>
  </si>
  <si>
    <t>11 3 02 06990</t>
  </si>
  <si>
    <t>Подпрограмма «Развитие малого и среднего предпринимательства в монопрофильном образовании поселок Угловка»</t>
  </si>
  <si>
    <t>11 4 00 00000</t>
  </si>
  <si>
    <t>Финансовая поддержка субъектов малого и среднего предпринимательства</t>
  </si>
  <si>
    <t>11 4 04 00000</t>
  </si>
  <si>
    <t>Субсидии на поддержку субьектов малого и среднего предпринимательства в рамках реализации подпрограммы «Развитие малого и среднего предпринимательства в монопрофильном образовании поселок Угловка»</t>
  </si>
  <si>
    <t>11 4 04 06990</t>
  </si>
  <si>
    <t>810</t>
  </si>
  <si>
    <t>23 0 00 00000</t>
  </si>
  <si>
    <t>23 0 01 00000</t>
  </si>
  <si>
    <t>Реализация мероприятий по проведению капитального ремонта муниципального жилого фонда</t>
  </si>
  <si>
    <t>23 0 01 01960</t>
  </si>
  <si>
    <t>Муниципальная программа  "Улучшение жилищных условий граждан и повышение качества жилищно-коммунальных услуг в Окуловском муниципальном районе на 2018-2020 годы"</t>
  </si>
  <si>
    <t>15 0 00 00000</t>
  </si>
  <si>
    <t xml:space="preserve">Подпрограмма  «Водоснабжение и водоотведение в Окуловском муниципальном районе на 2018-2020 годы» </t>
  </si>
  <si>
    <t>15 1 00 00000</t>
  </si>
  <si>
    <t>Обеспечение населения водой нормативного качества и в достаточном количестве в целях сохранения здоровья, улучшения условий жизнедеятельности и повышение качества уровня жизни</t>
  </si>
  <si>
    <t>15 1 01 00000</t>
  </si>
  <si>
    <t>Реализация мероприятий по обеспечению населения нецентрализованным водоснабжением</t>
  </si>
  <si>
    <t>15 1 01 01950</t>
  </si>
  <si>
    <t xml:space="preserve">Подпрограмма "Энергосбережение и повышение энергетической эффективности в Окуловском муниципальном районе на 2018-2020 годы» </t>
  </si>
  <si>
    <t>Повышение энергетической эффективности в коммунальном комплексе</t>
  </si>
  <si>
    <t>Реализация мероприятий, направленных на энергосбережение и  повышение энергетической эффективности в коммунальном комплексе</t>
  </si>
  <si>
    <t>14 0 00 00000</t>
  </si>
  <si>
    <t>14 1 00 00000</t>
  </si>
  <si>
    <t>Развитие системы оценки качества общего образования</t>
  </si>
  <si>
    <t>14 1 03 00000</t>
  </si>
  <si>
    <t>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</si>
  <si>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Субсидии автономным учреждениям</t>
  </si>
  <si>
    <t>620</t>
  </si>
  <si>
    <t>14 7 00 00000</t>
  </si>
  <si>
    <t>14 7 01 00000</t>
  </si>
  <si>
    <t>14 7 01 03210</t>
  </si>
  <si>
    <t>14 7 02 00000</t>
  </si>
  <si>
    <t>14 7 02 03500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</si>
  <si>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</si>
  <si>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14 7 02 70040</t>
  </si>
  <si>
    <t>14 7 02 70060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</si>
  <si>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</si>
  <si>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14 7 02 72120</t>
  </si>
  <si>
    <t>14 7 02 S2120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</si>
  <si>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</si>
  <si>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14 1 03 70500</t>
  </si>
  <si>
    <t>14 1 03 70570</t>
  </si>
  <si>
    <t xml:space="preserve"> Проведение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</si>
  <si>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14 1 03 L0971</t>
  </si>
  <si>
    <t>14 7 01 03220</t>
  </si>
  <si>
    <t>14 7 01 72300</t>
  </si>
  <si>
    <t>14 7 01 S2300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</si>
  <si>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</si>
  <si>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14 7 02 70630</t>
  </si>
  <si>
    <t>14 7 02 72080</t>
  </si>
  <si>
    <t>14 7 02 S2080</t>
  </si>
  <si>
    <t>Дополнительное образование детей</t>
  </si>
  <si>
    <t>Подпрограмма "Развитие дополнительного образования в Окуловском муниципальном районе"</t>
  </si>
  <si>
    <t>14 2 00 00000</t>
  </si>
  <si>
    <t>Формирование целостной системы выявления, продвижения и поддержки одаренных детей, инициативной и талантливой молодежи</t>
  </si>
  <si>
    <t>14 2 06 00000</t>
  </si>
  <si>
    <t>Выплата специальных денежных поощрений для лиц, проявивших выдающиеся способности, и иных мер стимулирования обучающихся в муниципальных образовательных организациях</t>
  </si>
  <si>
    <t>14 2 06 03290</t>
  </si>
  <si>
    <t>Обеспечение деятельности муниципальных учреждений дополнительного образования</t>
  </si>
  <si>
    <t>14 7 01 03230</t>
  </si>
  <si>
    <t>Дополнительное образование детей при школах</t>
  </si>
  <si>
    <t>14 7 01 04010</t>
  </si>
  <si>
    <t>Иные межбюджетные трансферты  на частичную компенсацию дополнительных расходов на повышение оплаты труда работников бюджетной сферы</t>
  </si>
  <si>
    <t>14 7 01 71410</t>
  </si>
  <si>
    <t>Субсидии бюджетным учреждениям</t>
  </si>
  <si>
    <t>16 0 00 00000</t>
  </si>
  <si>
    <t>Подпрограмма "Развитие дополнительного образования в сфере культуры в Окуловском муниципальном районе на 2014-2020 годы"</t>
  </si>
  <si>
    <t>16 2 00 00000</t>
  </si>
  <si>
    <t>Оказание услуг по предоставлению дополнительного образования в сфере культуры</t>
  </si>
  <si>
    <t>16 2 01 00000</t>
  </si>
  <si>
    <t>16 2 01 03230</t>
  </si>
  <si>
    <t>610</t>
  </si>
  <si>
    <t>16 2 01 03290</t>
  </si>
  <si>
    <t>16 2 01 71410</t>
  </si>
  <si>
    <t>16 2 01 72300</t>
  </si>
  <si>
    <t>16 2 01 S2300</t>
  </si>
  <si>
    <t xml:space="preserve">Молодежная политика </t>
  </si>
  <si>
    <t>Подпрограмма "Вовлечение молодежи Окуловского муниципального района в социальную практику"</t>
  </si>
  <si>
    <t>14 3 00 00000</t>
  </si>
  <si>
    <t>14 3 01 00000</t>
  </si>
  <si>
    <t>Реализация прочих мероприятий в рамках подпрограммы "Вовлечение молодежи Окуловского муниципального района в социальную практику"</t>
  </si>
  <si>
    <t>14 3 01 04990</t>
  </si>
  <si>
    <t>14 4 00 00000</t>
  </si>
  <si>
    <t>Обеспечение стратегической преемственности поколений, сохранение и развитие национальной культуры, воспитание у молодежи бережного отношения к историческому и культурному наследию</t>
  </si>
  <si>
    <t>14 4 01 00000</t>
  </si>
  <si>
    <t>14 4 01 04990</t>
  </si>
  <si>
    <t>14 6 00 00000</t>
  </si>
  <si>
    <t>Развитие системы отдыха и оздоровления детей и форм ее организаций</t>
  </si>
  <si>
    <t>14 6 01 00000</t>
  </si>
  <si>
    <t>Реализация мероприятий по организации отдыха, оздоровления, занятости детей и подростков в каникулярное время</t>
  </si>
  <si>
    <t>14 6 01 04020</t>
  </si>
  <si>
    <t>Организация занятости детей в трудовых объединениях</t>
  </si>
  <si>
    <t>14 6 03 00000</t>
  </si>
  <si>
    <t>14 6 03 04020</t>
  </si>
  <si>
    <t>Обеспечение деятельности муниципальных учреждений, обеспечивающих предоставление услуг в сфере молодежной политики</t>
  </si>
  <si>
    <t>14 7 01 03250</t>
  </si>
  <si>
    <t>Другие вопросы в области образования</t>
  </si>
  <si>
    <t xml:space="preserve"> Проведение профессиональной подготовки, переподготовки и повышение квалификации муниципальных служащих, служащих Окуловского муниципального района, работников муниципальных учреждений в сфере повышения эффективности бюджетных расходов</t>
  </si>
  <si>
    <t>01 3 05 00000</t>
  </si>
  <si>
    <t>01 3 05 01990</t>
  </si>
  <si>
    <t>02 0 00 00000</t>
  </si>
  <si>
    <t>Применение эффективных методов подбора квалифицированных кадров для муниципальной службы, а также создание условий для их должностного (служебного) роста</t>
  </si>
  <si>
    <t>02 0 02 00000</t>
  </si>
  <si>
    <t>Реализация прочих мероприятий в рамках муниципальной программы "Развитие муниципальной службы в Администрации Окуловского муниципального района на 2015-2020 годы"</t>
  </si>
  <si>
    <t>02 0 02 01990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</si>
  <si>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</si>
  <si>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>02 0 02 S2280</t>
  </si>
  <si>
    <t>Развитие кадрового потенциала сферы дополнительного образования детей</t>
  </si>
  <si>
    <t>14 2 02 00000</t>
  </si>
  <si>
    <t>Реализация прочих мероприятий в рамках подпрограммы "Развитие дополнительного образования в Окуловском муниципальном районе"</t>
  </si>
  <si>
    <t>14 2 02 04990</t>
  </si>
  <si>
    <t>14 2 06 04990</t>
  </si>
  <si>
    <t>Реализация прочих мероприятий и управления в области образования и молодежной политики</t>
  </si>
  <si>
    <t>14 7 03 00000</t>
  </si>
  <si>
    <t>Расходы на обеспечение функций органов местного самоуправления в рамках подпрограммы "Обеспечение реализации муниципальной программы в области образования и молодежной политики Окуловского муниципального района"</t>
  </si>
  <si>
    <t>14 7 03 01000</t>
  </si>
  <si>
    <t>Обеспечение деятельности муниципальных учреждений, обеспечивающих предоставление услуг в сфере образования</t>
  </si>
  <si>
    <t>14 7 03 03240</t>
  </si>
  <si>
    <t>14 7 03 70060</t>
  </si>
  <si>
    <t>14 7 03 70280</t>
  </si>
  <si>
    <t>14 7 03 72300</t>
  </si>
  <si>
    <t>14 7 03 S2300</t>
  </si>
  <si>
    <t>16 1 00 00000</t>
  </si>
  <si>
    <t>Организация досуга населения</t>
  </si>
  <si>
    <t>16 1 01 00000</t>
  </si>
  <si>
    <t>Реализация прочих мероприятий в рамках подпрограммы "Сохранение и развитие культуры Окуловского муниципального района на 2014-2020 годы"</t>
  </si>
  <si>
    <t>16 1 01 05990</t>
  </si>
  <si>
    <t>Развитие традиционного художественного творчества</t>
  </si>
  <si>
    <t>16 1 02 00000</t>
  </si>
  <si>
    <t>16 1 02 05990</t>
  </si>
  <si>
    <t>16 1 03 00000</t>
  </si>
  <si>
    <t>16 1 03 05990</t>
  </si>
  <si>
    <t>Оказание муниципальных услуг и обеспечение деятельности подведомственных учреждений</t>
  </si>
  <si>
    <t>16 1 04 00000</t>
  </si>
  <si>
    <t>Обеспечение деятельности муниципальных домов культуры, других учреждений культуры</t>
  </si>
  <si>
    <t>16 1 04 03310</t>
  </si>
  <si>
    <t>Обеспечение деятельности муниципальных библиотечно-информационных центров, библиотек</t>
  </si>
  <si>
    <t>16 1 04 03330</t>
  </si>
  <si>
    <t>16 1 04 03350</t>
  </si>
  <si>
    <t>16 1 04 03500</t>
  </si>
  <si>
    <t>16 1 04 71410</t>
  </si>
  <si>
    <t>16 1 04 72300</t>
  </si>
  <si>
    <t>16 1 04 S2300</t>
  </si>
  <si>
    <t>16 3 00 00000</t>
  </si>
  <si>
    <t>Формирование туристической индустрии</t>
  </si>
  <si>
    <t>16 3 01 00000</t>
  </si>
  <si>
    <t>Реализация прочих мероприятий в рамках подпрограммы "Развитие туризма в Окуловском муниципальном районе на 2014-2020 годы"</t>
  </si>
  <si>
    <t>16 3 01 05990</t>
  </si>
  <si>
    <t>Создание комфортной и безопасной среды пребывания туристов</t>
  </si>
  <si>
    <t>16 3 02 00000</t>
  </si>
  <si>
    <t>16 3 02 05990</t>
  </si>
  <si>
    <t>Подготовка высококвалифицированных кадров для туристической индустрии</t>
  </si>
  <si>
    <t>16 3 03 00000</t>
  </si>
  <si>
    <t>16 3 03 05990</t>
  </si>
  <si>
    <t>04 0 00 00000</t>
  </si>
  <si>
    <t>Повышение уровня пожарной безопасности и степени надежности охраны помещений архива</t>
  </si>
  <si>
    <t>04 0 01 00000</t>
  </si>
  <si>
    <t>Реализация прочих мероприятий в рамках муниципальной программы "Развитие архивного дела в Окуловском муниципальном районе на 2016-2020 годы"</t>
  </si>
  <si>
    <t>04 0 01 01990</t>
  </si>
  <si>
    <t>Подпрограмма "Обеспечение реализации муниципальной программы "Развитие культуры и туризма в Окуловском муниципальном районе на 2014 - 2020 годы"</t>
  </si>
  <si>
    <t>16 4 00 00000</t>
  </si>
  <si>
    <t>16 4 01 03350</t>
  </si>
  <si>
    <t>Пенсионное обеспечение</t>
  </si>
  <si>
    <t>91 7 00 00000</t>
  </si>
  <si>
    <t>Дополнительное пенсионное обеспечение муниципальных служащих</t>
  </si>
  <si>
    <t>91 7 00 01100</t>
  </si>
  <si>
    <t>Публичные нормативные социальные выплаты гражданам</t>
  </si>
  <si>
    <t>310</t>
  </si>
  <si>
    <t>Муниципальная программа "Обеспечение жильем молодых семей в Окуловском муниципальном районе на 2015-2020 годы"</t>
  </si>
  <si>
    <t>17 0 00 00000</t>
  </si>
  <si>
    <t>Государственная поддержка в решении жилищной проблемы молодых семей, признанных в установленном порядке, нуждающимися в улучшении жилищных условий</t>
  </si>
  <si>
    <t>17 0 01 00000</t>
  </si>
  <si>
    <t>Социальные выплаты гражданам, кроме публичных нормативных социальных выплат</t>
  </si>
  <si>
    <t>320</t>
  </si>
  <si>
    <t>25 0 00 00000</t>
  </si>
  <si>
    <t>Совершенствование системы социальной поддержки граждан, проживающих в Окуловском муниципальном районе и повышение уровня жизни получателей мер социальной поддержки</t>
  </si>
  <si>
    <t>25 0 01 00000</t>
  </si>
  <si>
    <t>Оплата жилищно-коммунальных услуг отдельным категориям граждан</t>
  </si>
  <si>
    <t>25 0 01 52500</t>
  </si>
  <si>
    <t>25 0 01 70070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</si>
  <si>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</si>
  <si>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25 0 01 70160</t>
  </si>
  <si>
    <t>25 0 01 70210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</si>
  <si>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</si>
  <si>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25 0 01 70240</t>
  </si>
  <si>
    <t>25 0 01 70270</t>
  </si>
  <si>
    <t>25 0 01 70310</t>
  </si>
  <si>
    <t>Обеспечение отдельных государственных полномочий по предоставлению мер социальной поддержки ветеранов труда и граждан, приравненных к ним</t>
  </si>
  <si>
    <t>25 0 01 70410</t>
  </si>
  <si>
    <t>Обеспечение отдельных государственных полномочий по предоставлению мер социальной поддержки тружеников тыла</t>
  </si>
  <si>
    <t>25 0 01 70420</t>
  </si>
  <si>
    <t>Обеспечение мер социальной поддержки реабилитированных лиц и лиц, признанных пострадавшими от политических репрессий</t>
  </si>
  <si>
    <t>25 0 01 70430</t>
  </si>
  <si>
    <t>Подпрограмма  «Социальная адаптация детей-сирот и детей,  а также лиц из числа детей-сирот и детей, оставшихся без попечения родителей»</t>
  </si>
  <si>
    <t>14 5 00 00000</t>
  </si>
  <si>
    <t>Ресурсное и материально-техническое обеспечение процесса социализации детей-сирот и детей, оставшихся без попечения родителей, а также лиц из числа детей -сирот, оставшихся без попечения родителей</t>
  </si>
  <si>
    <t>14 5 03 00000</t>
  </si>
  <si>
    <t>Единовременная выплата лицам из числа детей-сирот и детей, оставшихся без попечения родителей, на текущий ремонт находящихся в их собственности жилых помещений, расположенных на территории Новгородской области</t>
  </si>
  <si>
    <t>14 5 03 70600</t>
  </si>
  <si>
    <t>14 5 03 N0821</t>
  </si>
  <si>
    <t>14 5 03 R0821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</si>
  <si>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</si>
  <si>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14 7 02 70010</t>
  </si>
  <si>
    <t>Содержание ребенка в семье опекуна и приемной семье, а также вознаграждение, причитающееся приемному родителю</t>
  </si>
  <si>
    <t>14 7 02 70130</t>
  </si>
  <si>
    <t>Улучшение положения семей и детей, находящихся в трудной жизненной ситуации, за счёт повышения уровня их социальной поддержки</t>
  </si>
  <si>
    <t>25 0 02 00000</t>
  </si>
  <si>
    <t>Осуществление отдельных государственных полномочий по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</si>
  <si>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25 0 02 70200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</si>
  <si>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</si>
  <si>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25 0 02 70230</t>
  </si>
  <si>
    <t>Осуществление отдельных государственных полномочий по назначению и выплате пособий гражданам, имеющим детей</t>
  </si>
  <si>
    <t>25 0 02 70400</t>
  </si>
  <si>
    <t>25 0 03 00000</t>
  </si>
  <si>
    <t>25 0 03 70280</t>
  </si>
  <si>
    <t>Физическая культура</t>
  </si>
  <si>
    <t>20 0 00 00000</t>
  </si>
  <si>
    <t>Развитие физической культуры и массового спорта на территории муниципального района</t>
  </si>
  <si>
    <t>20 0 01 00000</t>
  </si>
  <si>
    <t>Обеспечение деятельности муниципальных учреждений, обеспечивающих предоставление услуг в сфере физической культуры и спорта</t>
  </si>
  <si>
    <t>20 0 01 03410</t>
  </si>
  <si>
    <t>20 0 01 03420</t>
  </si>
  <si>
    <t>Реализация прочих мероприятий в области физической культуры и спорта</t>
  </si>
  <si>
    <t>20 0 01 07990</t>
  </si>
  <si>
    <t>20 0 01 72300</t>
  </si>
  <si>
    <t>20 0 01 S2300</t>
  </si>
  <si>
    <t>20 0 01 72301</t>
  </si>
  <si>
    <t>20 0 01 S2301</t>
  </si>
  <si>
    <t>Развитие инфраструктуры отрасли физической культуры и спорта</t>
  </si>
  <si>
    <t>20 0 02 00000</t>
  </si>
  <si>
    <t>20 0 02 75220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</si>
  <si>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</si>
  <si>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</si>
  <si>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Обеспечение исполнения долговых обязательств муниципального района</t>
  </si>
  <si>
    <t>01 1 01 00000</t>
  </si>
  <si>
    <t>01 1 01 01090</t>
  </si>
  <si>
    <t>Обслуживание муниципального долга</t>
  </si>
  <si>
    <t>730</t>
  </si>
  <si>
    <t>01 2 01 00000</t>
  </si>
  <si>
    <t>Выравнивание бюджетной обеспеченности поселений</t>
  </si>
  <si>
    <t>01 2 01 70100</t>
  </si>
  <si>
    <t>Дотации</t>
  </si>
  <si>
    <t>510</t>
  </si>
  <si>
    <t xml:space="preserve">Приложение 10 </t>
  </si>
  <si>
    <t xml:space="preserve">к решению Думы </t>
  </si>
  <si>
    <t xml:space="preserve">на 2018 год и на плановый период 2019 и 2020 годов"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</si>
  <si>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Окуловского муниципального района на 2018 год и на плановый период 2019 и 2020 годов</t>
  </si>
  <si>
    <t>Рз, ПР</t>
  </si>
  <si>
    <t xml:space="preserve">2018 год </t>
  </si>
  <si>
    <t xml:space="preserve">2019 год </t>
  </si>
  <si>
    <t xml:space="preserve"> Муниципальная программа "Управление муниципальными финансами Окуловского муниципального района на 2014-2020 годы"</t>
  </si>
  <si>
    <t>0000</t>
  </si>
  <si>
    <t>1301</t>
  </si>
  <si>
    <t>0106</t>
  </si>
  <si>
    <r>
      <t xml:space="preserve">Выравнивание уровня бюджетной обеспеченности </t>
    </r>
    <r>
      <rPr>
        <sz val="12"/>
        <rFont val="Times New Roman"/>
        <family val="1"/>
        <charset val="204"/>
      </rPr>
      <t xml:space="preserve">поселений </t>
    </r>
    <r>
      <rPr>
        <sz val="12"/>
        <color indexed="8"/>
        <rFont val="Times New Roman"/>
        <family val="1"/>
        <charset val="204"/>
      </rPr>
      <t>муниципального района из регионального фонда финансовой поддержки</t>
    </r>
  </si>
  <si>
    <t>1400</t>
  </si>
  <si>
    <t>1401</t>
  </si>
  <si>
    <r>
      <t xml:space="preserve">Предоставление прочих видов межбюджетных трансфертов бюджетам </t>
    </r>
    <r>
      <rPr>
        <sz val="12"/>
        <rFont val="Times New Roman"/>
        <family val="1"/>
        <charset val="204"/>
      </rPr>
      <t xml:space="preserve">поселений </t>
    </r>
  </si>
  <si>
    <t>0203</t>
  </si>
  <si>
    <t>0113</t>
  </si>
  <si>
    <t>0709</t>
  </si>
  <si>
    <t xml:space="preserve"> Муниципальная программа "Развитие муниципальной службы в Администрации Окуловского муниципального района на 2015-2020 годы"</t>
  </si>
  <si>
    <t xml:space="preserve"> Муниципальная программа "Развитие архивного дела в Окуловском муниципальном районе на 2016-2020 годы"</t>
  </si>
  <si>
    <t>0804</t>
  </si>
  <si>
    <t xml:space="preserve"> Муниципальная программа "Развитие информационного общества и формирование электронного правительства в Окуловском муниципальном районе на 2014-2020 годы"</t>
  </si>
  <si>
    <t>Обеспечение требований законодательства в области персональных данных</t>
  </si>
  <si>
    <t xml:space="preserve"> Муниципальная программа "Профилактика преступлений и иных правонарушений в Окуловском муниципальном районе на 2014-2020 годы"</t>
  </si>
  <si>
    <t>0314</t>
  </si>
  <si>
    <t xml:space="preserve"> Муниципальная программа "Развитие сельского хозяйства в Окуловском муниципальном районе на 2014-2020 годы"</t>
  </si>
  <si>
    <t>0405</t>
  </si>
  <si>
    <t xml:space="preserve"> Муниципальная программа «Устойчивое развитие сельских территорий Окуловского муниципального района на 2014-2020 годы»</t>
  </si>
  <si>
    <t>Удовлетворение потребностей сельского населения, в том числе молодых семей и молодых специалистов, в благоустроенном жилье</t>
  </si>
  <si>
    <t>09 0 01 00000</t>
  </si>
  <si>
    <t>09 0 02 00000</t>
  </si>
  <si>
    <t>09 0 02 06950</t>
  </si>
  <si>
    <t xml:space="preserve"> Муниципальная программа "Развитие системы управления муниципальным имуществом в Окуловском муниципальном районе на 2015-2020 годы"</t>
  </si>
  <si>
    <t>0412</t>
  </si>
  <si>
    <t xml:space="preserve"> Муниципальная программа «Обеспечение экономического развития Окуловского муниципального района на 2015-2020 годы»</t>
  </si>
  <si>
    <t>Подпрограмма «Повышение инвестиционной привлекательности Окуловского муниципального района»</t>
  </si>
  <si>
    <t>Реализация прочих мероприятий в рамках подпрограммы «Повышение инвестиционной привлекательности Окуловского муниципального района»</t>
  </si>
  <si>
    <t>Подпрограмма «Развитие торговли в Окуловском муниципальном районе»</t>
  </si>
  <si>
    <t>Подпрограмма «Развитие малого и среднего предпринимательства в Окуловском муниципальном районе»</t>
  </si>
  <si>
    <t xml:space="preserve"> Реализация прочих мероприятий по поддержке субьектов малого и среднего предпринимательства в рамках реализации подпрограммы "Развитие малого и среднего предпринимательства в Окуловском муниципальном районе "</t>
  </si>
  <si>
    <t>Субсидии юридическим лицам (кроме некоммерческих организаций), индивидуальным предпринимателям, физическим лицам</t>
  </si>
  <si>
    <t>Создание условий для бесперебойного движения автомобильного трнспорта путем обеспечения сохранности автомобильных дорог и улучшения их транспортно-эксплуатационного состояния</t>
  </si>
  <si>
    <t>0409</t>
  </si>
  <si>
    <t>Софинансирование на формирование муниципальных дорожных фондов в соответствии с Соглашением</t>
  </si>
  <si>
    <t xml:space="preserve"> Муниципальная программа "Развитие образования в Окуловском муниципальном районе на 2014-2020 годы"</t>
  </si>
  <si>
    <t>0702</t>
  </si>
  <si>
    <t>14 1 03 L0271</t>
  </si>
  <si>
    <t>0701</t>
  </si>
  <si>
    <t>0703</t>
  </si>
  <si>
    <t xml:space="preserve">Создание социально-экономических условий выбора молодыми гражданами своего жизненного пути, осуществления выдвигаемых ими программ (проектов) в области государственной молодежной политики, социального становления, самореализации и участия молодых граждан </t>
  </si>
  <si>
    <t>0707</t>
  </si>
  <si>
    <t xml:space="preserve">Подпрограмма «Патриотическое воспитание населения Окуловского муниципального района» </t>
  </si>
  <si>
    <t xml:space="preserve">Реализация прочих мероприятий в рамках подпрограммы "Патриотическое воспитание населения Окуловского муниципального района" </t>
  </si>
  <si>
    <t>1004</t>
  </si>
  <si>
    <t xml:space="preserve">Подпрограмма "Организация отдыха, оздоровления, занятости детей и подростков в каникулярное время" </t>
  </si>
  <si>
    <t>0502</t>
  </si>
  <si>
    <t>15 2 00 00000</t>
  </si>
  <si>
    <t>15 2 02 00000</t>
  </si>
  <si>
    <t>15 2 02 01950</t>
  </si>
  <si>
    <t xml:space="preserve"> Муниципальная программа "Развитие культуры и туризма в Окуловском муниципальном районе на 2014-2020 годы"</t>
  </si>
  <si>
    <t>0801</t>
  </si>
  <si>
    <t xml:space="preserve">Организация мероприятий по патриотическому воспитанию населения </t>
  </si>
  <si>
    <t xml:space="preserve">Подпрограмма "Развитие туризма в Окуловском муниципальном районе на 2014-2020 годы" </t>
  </si>
  <si>
    <t>Обеспечение реализации муниципальной программы "Развитие культуры и туризма в Окуловском муниципальном районе на 2014 - 2020 годы"</t>
  </si>
  <si>
    <t>16 4 01 00000</t>
  </si>
  <si>
    <t xml:space="preserve"> Муниципальная программа "Обеспечение жильем молодых семей в Окуловском муниципальном районе на 2015-2020 годы"</t>
  </si>
  <si>
    <t>1003</t>
  </si>
  <si>
    <t xml:space="preserve"> Муниципальная программа «Развитие физической культуры и спорта в Окуловском муниципальном районе на 2014-2020 годы»</t>
  </si>
  <si>
    <t>1101</t>
  </si>
  <si>
    <t>1102</t>
  </si>
  <si>
    <t>20 0 02 S5220</t>
  </si>
  <si>
    <t>0406</t>
  </si>
  <si>
    <t xml:space="preserve"> Муниципальная программа "Капитальный ремонт муниципального жилищного фонда в Окуловском муниципальном районе на 2015-2020 годы"</t>
  </si>
  <si>
    <t>Приведение муниципального жилого фонда в соответствие с требованиями нормативно-технических документов</t>
  </si>
  <si>
    <t>0501</t>
  </si>
  <si>
    <t xml:space="preserve"> Муниципальная программа «Социальная поддержка граждан в Окуловском муниципальном районе на 2016-2020 годы»</t>
  </si>
  <si>
    <t>Осуществление отдельных государственных полномочий по предоставлению мер социальной поддержки по оплате жилья и коммунальных услуг отдельным категориям граждан, работающих и проживающих в сельских населенных пунктах и поселках городского типа Новгородской</t>
  </si>
  <si>
    <t>Осуществление отдельных государственных полномочий по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</t>
  </si>
  <si>
    <t>Создание условий и обеспечение реализации муниципальной программы «Социальная поддержка граждан в Окуловском муниципальном районе на 2016-2020 годы»</t>
  </si>
  <si>
    <t>1006</t>
  </si>
  <si>
    <t xml:space="preserve"> Муниципальная программа «Градостроительная политика на территории Окуловского муниципального района на 2016-2020 годы»</t>
  </si>
  <si>
    <t>Реализация прочих мероприятий в рамках муниципальной программы «Градостроительная политика на территории Окуловского муниципального района на 2016-2020 годы»</t>
  </si>
  <si>
    <t>Итого программные расходы</t>
  </si>
  <si>
    <t>Непрограммные расходы</t>
  </si>
  <si>
    <t>0102</t>
  </si>
  <si>
    <t>0104</t>
  </si>
  <si>
    <t xml:space="preserve">Дополнительное пенсионное обеспечение муниципальных служащих органов местного самоуправления муниципального района </t>
  </si>
  <si>
    <t>1001</t>
  </si>
  <si>
    <t>0105</t>
  </si>
  <si>
    <t>0111</t>
  </si>
  <si>
    <t xml:space="preserve">Организация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</t>
  </si>
  <si>
    <t>заработная плата</t>
  </si>
  <si>
    <t>начисления</t>
  </si>
  <si>
    <t>17 0 0 L4970</t>
  </si>
  <si>
    <t xml:space="preserve">Субсидии на реализацию мероприятий в муниципальных образовательных организациях в области водоснабжения и водоотведения </t>
  </si>
  <si>
    <t xml:space="preserve">Софинансирование расходов на реализацию мероприятий в муниципальных образовательных организациях в области водоснабжения и водоотведения </t>
  </si>
  <si>
    <t>Комитет  социальной защиты</t>
  </si>
  <si>
    <t xml:space="preserve">Расширение сети дошкольных образовательных организаций </t>
  </si>
  <si>
    <t>33 0 00 00000</t>
  </si>
  <si>
    <t>33 0 01 00000</t>
  </si>
  <si>
    <t>33 0 01 02010</t>
  </si>
  <si>
    <t>0703 1620171410 611</t>
  </si>
  <si>
    <t>0801 1610471410 611</t>
  </si>
  <si>
    <t>Развитие систем централизованного водоснабжения населенных пунктов района путем строительства, реконструкции и капитального ремонта сетей централизованного водоснабжения, объектов водоподготовки и подачи воды, приобретения и монтажа оборудования для очистки воды в муниципальных образовательных организациях</t>
  </si>
  <si>
    <t>15 1 02 00000</t>
  </si>
  <si>
    <t xml:space="preserve">15 1 02 72370 </t>
  </si>
  <si>
    <t xml:space="preserve">15 1 02 S2370 </t>
  </si>
  <si>
    <t>91 4 00 71410</t>
  </si>
  <si>
    <t>16 1 04 L5190</t>
  </si>
  <si>
    <t xml:space="preserve"> 16 1 04 L4670</t>
  </si>
  <si>
    <t>Иные межбюджетные трансферты  на частичную компенсацию дополнительных расходов на повышение оплаты труда работников бюджетной сферы (ФОЦ)</t>
  </si>
  <si>
    <t>20 0 01 71410</t>
  </si>
  <si>
    <t>20 0 01 71411</t>
  </si>
  <si>
    <t>11 4 04 L5277</t>
  </si>
  <si>
    <t>14 7 03 71410</t>
  </si>
  <si>
    <t xml:space="preserve"> Муниципальная программа "Строительство дошкольных образовательных организаций на территории Окуловского муниципального района" на 2018-2020 годы </t>
  </si>
  <si>
    <t>Субсидии бюджетам муниципальных районов и городского округа Новгородской области на софинансирование расходов по техническому оснащению объектов спорта, включенных во Всероссийский реестр объектов спорта, для обеспечения общественного порядка  и общественной безопасности при проведении официальных спортивных соревнований</t>
  </si>
  <si>
    <t>Софинансирование расходов по техническому оснащению объектов спорта, включенных во Всероссийский реестр объектов спорта, для обеспечения общественного порядка  и общественной безопасности при проведении официальных спортивных соревнований</t>
  </si>
  <si>
    <t>Предоставление социальных выплат молодым семьям на приобретение (строительство) жилья</t>
  </si>
  <si>
    <t>Всего доходов  с учетом дефицита  (в ред. решения от 04.07.2018 №182)</t>
  </si>
  <si>
    <t xml:space="preserve">измен </t>
  </si>
  <si>
    <t>Организация дополнительного профессионального образования и участия в семинарах служащих, муниципальных служащих Новгородской области, работников муниципальных учреждений в сфере повышения эффективности бюджетных расходов</t>
  </si>
  <si>
    <t>01 3 05 71340</t>
  </si>
  <si>
    <t>20 0 02 75280</t>
  </si>
  <si>
    <t>20 0 02 S5280</t>
  </si>
  <si>
    <t>Субсидии  на поддержку субъектов малого и среднего предпринимательства в в монопрофильном муниципальном образовании поселок Угловка</t>
  </si>
  <si>
    <t>проект на август</t>
  </si>
  <si>
    <t>Иные межбюджетные трансферты из бюджета Окуловского муниципального района бюджету Угловского городского поселения на финансирование затрат по разработке проектно-сметной документации на объекты инфраструктуры в монопрофильном муниципальном образовании Угловское городское поселение Новгородской области</t>
  </si>
  <si>
    <t>540</t>
  </si>
  <si>
    <t>01 2 02 81010</t>
  </si>
  <si>
    <t>Софинансирование расходов на обеспечение развития и укрепления материально-технической базы муниципальных домов культуры</t>
  </si>
  <si>
    <t>Субсидии на поддержку отрасли культура (комплектование книжных фондов муниципальных общедоступных библиотек)</t>
  </si>
  <si>
    <t>Разработка проектно-сметной документации на строительство детского сада в г.Окуловка</t>
  </si>
  <si>
    <t>33 0 01 L1590</t>
  </si>
  <si>
    <t>Осуществление отдельных государственных полномочий по организации деятельности по обработке твердых коммунальных отходов в части разработки проектно-сметной документации на создание комплексов по сортировке твердых коммунальных отходов и (или) создание комплексов по сортировке твердых коммунальных отходов</t>
  </si>
  <si>
    <t>Охрана окружающей среды</t>
  </si>
  <si>
    <t>Другие вопросы в области охраны окружающей среды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</si>
  <si>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</si>
  <si>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Субсидии на реализацию мероприятий по восстановлению автомобильных дорог регионального, межмуниципального и местного значения при ликвидации последствий чрезвычайных ситуаций за счет иных межбюджетных трансфертов из федерального бюджета</t>
  </si>
  <si>
    <t>Субсидии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</si>
  <si>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12 0 03 54790</t>
  </si>
  <si>
    <t>12 0 03 71530</t>
  </si>
  <si>
    <t>12 0 03 00000</t>
  </si>
  <si>
    <t>0804 9120001000 240</t>
  </si>
  <si>
    <t>0804 9120001000 850</t>
  </si>
  <si>
    <t>1003 2500170210 310</t>
  </si>
  <si>
    <t>1003 2500170210 320</t>
  </si>
  <si>
    <t>0409 1200354790 240</t>
  </si>
  <si>
    <t>0409 1200371530 240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</si>
  <si>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</si>
  <si>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0701 33 0 01 L1590 414</t>
  </si>
  <si>
    <t>Внедрение усовершенствованных технологий по сортировке твердых коммунальных отходов в целях стимулирования утилизации отходов</t>
  </si>
  <si>
    <t>0605 34 0 01 00000</t>
  </si>
  <si>
    <r>
      <t xml:space="preserve">0605 </t>
    </r>
    <r>
      <rPr>
        <b/>
        <sz val="12"/>
        <color rgb="FFFF0000"/>
        <rFont val="Times New Roman"/>
        <family val="1"/>
        <charset val="204"/>
      </rPr>
      <t>34 0 01</t>
    </r>
    <r>
      <rPr>
        <b/>
        <sz val="12"/>
        <color indexed="8"/>
        <rFont val="Times New Roman"/>
        <family val="1"/>
        <charset val="204"/>
      </rPr>
      <t xml:space="preserve"> R5661 244 (18-В78)</t>
    </r>
  </si>
  <si>
    <t>0701 33 0 01 L1590 414 (код цели 18-В95)</t>
  </si>
  <si>
    <t>0409 12003S1530 240</t>
  </si>
  <si>
    <t xml:space="preserve"> Муниципальная программа "Строительство дошкольных образовательных организаций на территории Окуловского муниципального района" на 2018-2020 годы</t>
  </si>
  <si>
    <t>0409 1200300000 240</t>
  </si>
  <si>
    <t>Муниципальная программа "Охрана окружающей среды  Окуловского муниципального района на 2018-2019 годы"</t>
  </si>
  <si>
    <t>0605 34 0 00 00000</t>
  </si>
  <si>
    <t xml:space="preserve">всего </t>
  </si>
  <si>
    <t>субсидия</t>
  </si>
  <si>
    <t>собственные</t>
  </si>
  <si>
    <t>на Думу сентябрь 2018</t>
  </si>
  <si>
    <t>ККТ</t>
  </si>
  <si>
    <t>КО</t>
  </si>
  <si>
    <t>Коммунальные услуги</t>
  </si>
  <si>
    <t>перераспределение средств</t>
  </si>
  <si>
    <t>0709 1470301000 240</t>
  </si>
  <si>
    <t>0709 1470301000 850</t>
  </si>
  <si>
    <t>0709 1470303240 240</t>
  </si>
  <si>
    <t xml:space="preserve">0709 147003240 850 </t>
  </si>
  <si>
    <t>1001 9170001100  312</t>
  </si>
  <si>
    <t>1004 1470270130 313</t>
  </si>
  <si>
    <t>1101 2000103420 621</t>
  </si>
  <si>
    <t>1101 20001S2300 620</t>
  </si>
  <si>
    <t>1101 20001S2301 620</t>
  </si>
  <si>
    <t>1101 2000172301 620</t>
  </si>
  <si>
    <t>1101 2000172300 620</t>
  </si>
  <si>
    <t>0801 1610472300 611</t>
  </si>
  <si>
    <t>0801 16104S2300 611</t>
  </si>
  <si>
    <t>Комитет культуры</t>
  </si>
  <si>
    <t>Строительство (пристрой) и (или) выкуп зданий образовательных организаций, осуществляющих образовательную деятельность по образовательным программам дошкольного образования</t>
  </si>
  <si>
    <t>0701 33 0 01 L1590 414  (код цели 18-В95ф.)</t>
  </si>
  <si>
    <t>0106 9120001000 240</t>
  </si>
  <si>
    <t>0106 9120001000 850</t>
  </si>
  <si>
    <t>Контрольно-счетная комиссия</t>
  </si>
  <si>
    <t>0106 0110401000 240</t>
  </si>
  <si>
    <t>0106 0110401000 850</t>
  </si>
  <si>
    <t>0106 0110401000 120</t>
  </si>
  <si>
    <t>итого по  0110401000</t>
  </si>
  <si>
    <t>0113 1000372300 244</t>
  </si>
  <si>
    <t>Софинансирование расходов муниципальных казенных, бюджетных и автономных учреждений по приобретению коммунальных услуг</t>
  </si>
  <si>
    <t>0113  0500201990 240</t>
  </si>
  <si>
    <t>Налоговые и неналоговые доходы (в ред. решения от 17.08.2018 №185)</t>
  </si>
  <si>
    <t>Безвозмездные поступления  (в ред. решения от 17.08.2018 №185)</t>
  </si>
  <si>
    <t>Безвозмездные поступления от других бюджетов бюджетной системы Российской Федерации  (в ред. решения от 17.08.2018 №185)</t>
  </si>
  <si>
    <t>итого доходов  (в ред. решения от 17.08.2018 №185)</t>
  </si>
  <si>
    <t>Дефицит (в ред. решения от 17.08.2018 №185)</t>
  </si>
  <si>
    <t>Источники внутреннего финансирования дефицита (в ред. решения от 17.08.2018 №185)</t>
  </si>
  <si>
    <t>ВСЕГО РАСХОДОВ  (в ред. решения от 17.08.2018 №185)</t>
  </si>
  <si>
    <t>1003 17001L4970 320</t>
  </si>
  <si>
    <t>0104 9120001000 850</t>
  </si>
  <si>
    <t>Функционирование  местных администраций</t>
  </si>
  <si>
    <t>0113 1000301990 240</t>
  </si>
  <si>
    <t>0111 9190099980 870</t>
  </si>
  <si>
    <t>Охрана окружающей среды  (проект на Думу)</t>
  </si>
  <si>
    <t>0113 9120059300 240</t>
  </si>
  <si>
    <t>0409 1200106990 240</t>
  </si>
  <si>
    <t xml:space="preserve">0701 1470172300 240 </t>
  </si>
  <si>
    <t xml:space="preserve">0701 14701S2300 240 </t>
  </si>
  <si>
    <t xml:space="preserve">0702 1470172300 240 </t>
  </si>
  <si>
    <t xml:space="preserve">0702 14701S2300 240 </t>
  </si>
  <si>
    <t>КУ</t>
  </si>
  <si>
    <t>перераспред</t>
  </si>
  <si>
    <t>0113 9140001980 830</t>
  </si>
  <si>
    <t>область</t>
  </si>
  <si>
    <t>34 0 00 00000</t>
  </si>
  <si>
    <t>34 0 01 00000</t>
  </si>
  <si>
    <t xml:space="preserve"> 34 0 01 R5661 </t>
  </si>
  <si>
    <t>12 0 03 S1530</t>
  </si>
  <si>
    <t>0113 10003S2300 244</t>
  </si>
  <si>
    <t>0709 0130501000 240</t>
  </si>
  <si>
    <t>0707 1470171410 621</t>
  </si>
  <si>
    <t>проект на сентябрь</t>
  </si>
  <si>
    <t>0605</t>
  </si>
  <si>
    <t>0703 1620172300 611</t>
  </si>
  <si>
    <t>0703 16201S2300 611</t>
  </si>
  <si>
    <t>0113 9140001980 850</t>
  </si>
  <si>
    <t>0113 9140001980 240</t>
  </si>
  <si>
    <t>проект на сентябрь 2019</t>
  </si>
  <si>
    <t xml:space="preserve">2020 год </t>
  </si>
  <si>
    <t>Расчет - обоснование по внесению изменений в  решение от 15.12.2017 №157  "О бюджете Окуловского муниципального района на 2018 год и на плановый период 2019 и 2020 годов  (проект на сентябрь 2018)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</si>
</sst>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Arial Cyr"/>
    </font>
    <font>
      <sz val="10"/>
      <color indexed="8"/>
      <name val="Arial Cyr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indexed="8"/>
      <name val="Arial Cyr"/>
      <family val="2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444444"/>
      <name val="Segoe UI"/>
      <family val="2"/>
    </font>
    <font>
      <sz val="12"/>
      <color rgb="FF444444"/>
      <name val="Times New Roman"/>
      <family val="1"/>
      <charset val="204"/>
    </font>
    <font>
      <b/>
      <sz val="10"/>
      <color rgb="FF444444"/>
      <name val="Segoe UI"/>
      <family val="2"/>
    </font>
    <font>
      <sz val="14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000000"/>
      <name val="Arial Cyr"/>
    </font>
    <font>
      <b/>
      <sz val="12"/>
      <color rgb="FF44444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8" fillId="0" borderId="4">
      <alignment vertical="top" wrapText="1"/>
    </xf>
    <xf numFmtId="49" fontId="9" fillId="0" borderId="4">
      <alignment horizontal="center" vertical="top" shrinkToFit="1"/>
    </xf>
    <xf numFmtId="0" fontId="9" fillId="0" borderId="0">
      <alignment horizontal="left" wrapText="1"/>
    </xf>
    <xf numFmtId="0" fontId="8" fillId="0" borderId="11">
      <alignment horizontal="right"/>
    </xf>
    <xf numFmtId="0" fontId="13" fillId="0" borderId="4">
      <alignment vertical="top" wrapText="1"/>
    </xf>
    <xf numFmtId="4" fontId="15" fillId="2" borderId="13">
      <alignment horizontal="right" vertical="top" shrinkToFit="1"/>
    </xf>
    <xf numFmtId="0" fontId="16" fillId="0" borderId="0"/>
    <xf numFmtId="0" fontId="15" fillId="0" borderId="16">
      <alignment horizontal="right"/>
    </xf>
    <xf numFmtId="4" fontId="15" fillId="2" borderId="16">
      <alignment horizontal="right" vertical="top" shrinkToFit="1"/>
    </xf>
    <xf numFmtId="49" fontId="22" fillId="0" borderId="13">
      <alignment vertical="top" wrapText="1"/>
    </xf>
  </cellStyleXfs>
  <cellXfs count="187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left" vertical="top"/>
    </xf>
    <xf numFmtId="4" fontId="2" fillId="0" borderId="1" xfId="0" applyNumberFormat="1" applyFont="1" applyFill="1" applyBorder="1" applyAlignment="1">
      <alignment horizontal="right" vertical="top"/>
    </xf>
    <xf numFmtId="3" fontId="2" fillId="0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wrapText="1"/>
    </xf>
    <xf numFmtId="4" fontId="4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 wrapText="1"/>
    </xf>
    <xf numFmtId="0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left" wrapText="1" readingOrder="1"/>
    </xf>
    <xf numFmtId="0" fontId="5" fillId="0" borderId="2" xfId="0" applyNumberFormat="1" applyFont="1" applyFill="1" applyBorder="1" applyAlignment="1">
      <alignment horizontal="left" wrapText="1" readingOrder="1"/>
    </xf>
    <xf numFmtId="0" fontId="2" fillId="0" borderId="2" xfId="0" applyNumberFormat="1" applyFont="1" applyFill="1" applyBorder="1" applyAlignment="1">
      <alignment horizontal="left" wrapText="1" readingOrder="1"/>
    </xf>
    <xf numFmtId="0" fontId="6" fillId="0" borderId="2" xfId="0" applyNumberFormat="1" applyFont="1" applyFill="1" applyBorder="1" applyAlignment="1">
      <alignment horizontal="left" wrapText="1" readingOrder="1"/>
    </xf>
    <xf numFmtId="0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0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/>
    <xf numFmtId="4" fontId="4" fillId="0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vertical="top" wrapText="1"/>
    </xf>
    <xf numFmtId="3" fontId="3" fillId="0" borderId="1" xfId="2" applyNumberFormat="1" applyFont="1" applyFill="1" applyBorder="1" applyAlignment="1" applyProtection="1">
      <alignment horizontal="right" shrinkToFit="1"/>
    </xf>
    <xf numFmtId="3" fontId="7" fillId="0" borderId="1" xfId="2" applyNumberFormat="1" applyFont="1" applyFill="1" applyBorder="1" applyAlignment="1" applyProtection="1">
      <alignment horizontal="right" shrinkToFit="1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/>
    <xf numFmtId="3" fontId="3" fillId="0" borderId="1" xfId="0" applyNumberFormat="1" applyFont="1" applyFill="1" applyBorder="1"/>
    <xf numFmtId="0" fontId="3" fillId="0" borderId="2" xfId="0" applyFont="1" applyFill="1" applyBorder="1"/>
    <xf numFmtId="3" fontId="4" fillId="0" borderId="1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wrapText="1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0" fontId="3" fillId="0" borderId="5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4" fontId="3" fillId="0" borderId="1" xfId="2" applyNumberFormat="1" applyFont="1" applyFill="1" applyBorder="1" applyAlignment="1" applyProtection="1">
      <alignment horizontal="right" shrinkToFit="1"/>
    </xf>
    <xf numFmtId="49" fontId="7" fillId="0" borderId="1" xfId="2" applyNumberFormat="1" applyFont="1" applyFill="1" applyBorder="1" applyAlignment="1" applyProtection="1">
      <alignment horizontal="right" shrinkToFit="1"/>
    </xf>
    <xf numFmtId="4" fontId="7" fillId="0" borderId="1" xfId="2" applyNumberFormat="1" applyFont="1" applyFill="1" applyBorder="1" applyAlignment="1" applyProtection="1">
      <alignment horizontal="right" shrinkToFit="1"/>
    </xf>
    <xf numFmtId="0" fontId="7" fillId="0" borderId="1" xfId="3" applyNumberFormat="1" applyFont="1" applyFill="1" applyBorder="1" applyAlignment="1" applyProtection="1">
      <alignment horizontal="left" wrapText="1"/>
    </xf>
    <xf numFmtId="4" fontId="7" fillId="0" borderId="1" xfId="3" applyNumberFormat="1" applyFont="1" applyFill="1" applyBorder="1" applyAlignment="1" applyProtection="1">
      <alignment horizontal="right" wrapText="1"/>
    </xf>
    <xf numFmtId="3" fontId="7" fillId="0" borderId="1" xfId="3" applyNumberFormat="1" applyFont="1" applyFill="1" applyBorder="1" applyAlignment="1" applyProtection="1">
      <alignment horizontal="right" wrapText="1"/>
    </xf>
    <xf numFmtId="4" fontId="4" fillId="0" borderId="1" xfId="0" applyNumberFormat="1" applyFont="1" applyFill="1" applyBorder="1" applyAlignment="1">
      <alignment wrapText="1"/>
    </xf>
    <xf numFmtId="0" fontId="2" fillId="0" borderId="0" xfId="0" applyFont="1" applyFill="1" applyProtection="1">
      <protection locked="0"/>
    </xf>
    <xf numFmtId="49" fontId="3" fillId="0" borderId="1" xfId="2" applyNumberFormat="1" applyFont="1" applyFill="1" applyBorder="1" applyAlignment="1" applyProtection="1">
      <alignment horizontal="center" shrinkToFit="1"/>
    </xf>
    <xf numFmtId="49" fontId="3" fillId="0" borderId="6" xfId="2" applyNumberFormat="1" applyFont="1" applyFill="1" applyBorder="1" applyAlignment="1" applyProtection="1">
      <alignment horizontal="center" shrinkToFit="1"/>
    </xf>
    <xf numFmtId="49" fontId="7" fillId="0" borderId="4" xfId="2" applyNumberFormat="1" applyFont="1" applyFill="1" applyAlignment="1" applyProtection="1">
      <alignment horizontal="center" shrinkToFit="1"/>
    </xf>
    <xf numFmtId="49" fontId="7" fillId="0" borderId="1" xfId="2" applyNumberFormat="1" applyFont="1" applyFill="1" applyBorder="1" applyAlignment="1" applyProtection="1">
      <alignment horizontal="center" shrinkToFit="1"/>
    </xf>
    <xf numFmtId="49" fontId="7" fillId="0" borderId="6" xfId="2" applyNumberFormat="1" applyFont="1" applyFill="1" applyBorder="1" applyAlignment="1" applyProtection="1">
      <alignment horizontal="center" shrinkToFit="1"/>
    </xf>
    <xf numFmtId="49" fontId="7" fillId="0" borderId="9" xfId="2" applyNumberFormat="1" applyFont="1" applyFill="1" applyBorder="1" applyAlignment="1" applyProtection="1">
      <alignment horizontal="center" shrinkToFit="1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4" xfId="1" applyNumberFormat="1" applyFont="1" applyFill="1" applyBorder="1" applyProtection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 shrinkToFit="1"/>
    </xf>
    <xf numFmtId="49" fontId="7" fillId="0" borderId="1" xfId="0" applyNumberFormat="1" applyFont="1" applyFill="1" applyBorder="1" applyAlignment="1">
      <alignment horizontal="center" wrapText="1" shrinkToFit="1"/>
    </xf>
    <xf numFmtId="49" fontId="2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/>
    <xf numFmtId="0" fontId="10" fillId="0" borderId="0" xfId="0" applyFont="1" applyAlignment="1">
      <alignment wrapText="1"/>
    </xf>
    <xf numFmtId="49" fontId="3" fillId="0" borderId="1" xfId="0" applyNumberFormat="1" applyFont="1" applyFill="1" applyBorder="1" applyAlignment="1">
      <alignment horizontal="center" shrinkToFit="1"/>
    </xf>
    <xf numFmtId="49" fontId="7" fillId="0" borderId="1" xfId="0" applyNumberFormat="1" applyFont="1" applyFill="1" applyBorder="1" applyAlignment="1">
      <alignment horizontal="center" shrinkToFit="1"/>
    </xf>
    <xf numFmtId="0" fontId="7" fillId="0" borderId="1" xfId="5" applyNumberFormat="1" applyFont="1" applyFill="1" applyBorder="1" applyAlignment="1" applyProtection="1">
      <alignment horizontal="left" vertical="top" wrapText="1"/>
    </xf>
    <xf numFmtId="49" fontId="7" fillId="0" borderId="1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0" fillId="0" borderId="0" xfId="0" applyNumberFormat="1"/>
    <xf numFmtId="49" fontId="7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4" fontId="0" fillId="0" borderId="0" xfId="0" applyNumberFormat="1" applyFill="1"/>
    <xf numFmtId="0" fontId="12" fillId="0" borderId="1" xfId="0" applyFont="1" applyBorder="1"/>
    <xf numFmtId="49" fontId="7" fillId="0" borderId="1" xfId="0" applyNumberFormat="1" applyFont="1" applyFill="1" applyBorder="1" applyAlignment="1">
      <alignment horizontal="righ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wrapText="1"/>
    </xf>
    <xf numFmtId="49" fontId="14" fillId="0" borderId="1" xfId="0" applyNumberFormat="1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0" fillId="0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center" wrapText="1"/>
    </xf>
    <xf numFmtId="4" fontId="0" fillId="0" borderId="0" xfId="0" applyNumberFormat="1"/>
    <xf numFmtId="0" fontId="10" fillId="0" borderId="13" xfId="1" applyNumberFormat="1" applyFont="1" applyFill="1" applyBorder="1" applyProtection="1">
      <alignment vertical="top" wrapText="1"/>
    </xf>
    <xf numFmtId="49" fontId="2" fillId="0" borderId="1" xfId="0" applyNumberFormat="1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center" wrapText="1" shrinkToFit="1"/>
    </xf>
    <xf numFmtId="4" fontId="7" fillId="0" borderId="1" xfId="0" applyNumberFormat="1" applyFont="1" applyFill="1" applyBorder="1" applyAlignment="1">
      <alignment horizontal="center" wrapText="1" shrinkToFit="1"/>
    </xf>
    <xf numFmtId="4" fontId="2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shrinkToFit="1"/>
    </xf>
    <xf numFmtId="4" fontId="7" fillId="0" borderId="1" xfId="0" applyNumberFormat="1" applyFont="1" applyFill="1" applyBorder="1" applyAlignment="1">
      <alignment horizontal="center" shrinkToFit="1"/>
    </xf>
    <xf numFmtId="4" fontId="7" fillId="0" borderId="4" xfId="2" applyNumberFormat="1" applyFont="1" applyFill="1" applyAlignment="1" applyProtection="1">
      <alignment horizontal="center" shrinkToFit="1"/>
    </xf>
    <xf numFmtId="4" fontId="10" fillId="0" borderId="1" xfId="0" applyNumberFormat="1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7" fillId="0" borderId="9" xfId="2" applyNumberFormat="1" applyFont="1" applyFill="1" applyBorder="1" applyAlignment="1" applyProtection="1">
      <alignment horizontal="center" shrinkToFit="1"/>
    </xf>
    <xf numFmtId="0" fontId="10" fillId="0" borderId="0" xfId="0" applyFont="1" applyFill="1" applyAlignment="1">
      <alignment wrapText="1"/>
    </xf>
    <xf numFmtId="49" fontId="3" fillId="0" borderId="5" xfId="0" applyNumberFormat="1" applyFont="1" applyFill="1" applyBorder="1" applyAlignment="1">
      <alignment vertical="top" wrapText="1"/>
    </xf>
    <xf numFmtId="0" fontId="10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 wrapText="1"/>
    </xf>
    <xf numFmtId="0" fontId="7" fillId="0" borderId="5" xfId="0" applyNumberFormat="1" applyFont="1" applyFill="1" applyBorder="1" applyAlignment="1">
      <alignment vertical="top" wrapText="1"/>
    </xf>
    <xf numFmtId="4" fontId="20" fillId="0" borderId="1" xfId="0" applyNumberFormat="1" applyFont="1" applyFill="1" applyBorder="1" applyAlignment="1">
      <alignment horizontal="center" wrapText="1" shrinkToFit="1"/>
    </xf>
    <xf numFmtId="0" fontId="18" fillId="0" borderId="1" xfId="7" applyFont="1" applyBorder="1" applyAlignment="1">
      <alignment horizontal="left" vertical="top" wrapText="1"/>
    </xf>
    <xf numFmtId="0" fontId="10" fillId="0" borderId="14" xfId="1" applyNumberFormat="1" applyFont="1" applyFill="1" applyBorder="1" applyProtection="1">
      <alignment vertical="top" wrapText="1"/>
    </xf>
    <xf numFmtId="4" fontId="3" fillId="0" borderId="15" xfId="0" applyNumberFormat="1" applyFont="1" applyFill="1" applyBorder="1" applyAlignment="1">
      <alignment horizontal="center" shrinkToFit="1"/>
    </xf>
    <xf numFmtId="4" fontId="10" fillId="0" borderId="1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right"/>
    </xf>
    <xf numFmtId="4" fontId="17" fillId="0" borderId="1" xfId="7" applyNumberFormat="1" applyFont="1" applyBorder="1" applyAlignment="1">
      <alignment horizontal="right" vertical="top" wrapText="1"/>
    </xf>
    <xf numFmtId="4" fontId="19" fillId="0" borderId="1" xfId="7" applyNumberFormat="1" applyFont="1" applyBorder="1" applyAlignment="1">
      <alignment horizontal="right" vertical="top" wrapText="1"/>
    </xf>
    <xf numFmtId="4" fontId="3" fillId="0" borderId="5" xfId="0" applyNumberFormat="1" applyFont="1" applyFill="1" applyBorder="1" applyAlignment="1">
      <alignment horizontal="right" vertical="top" wrapText="1"/>
    </xf>
    <xf numFmtId="4" fontId="10" fillId="0" borderId="1" xfId="0" applyNumberFormat="1" applyFont="1" applyBorder="1" applyAlignment="1">
      <alignment horizontal="right" wrapText="1"/>
    </xf>
    <xf numFmtId="0" fontId="14" fillId="0" borderId="0" xfId="0" applyFont="1"/>
    <xf numFmtId="0" fontId="14" fillId="0" borderId="1" xfId="0" applyFont="1" applyBorder="1" applyAlignment="1">
      <alignment wrapText="1"/>
    </xf>
    <xf numFmtId="4" fontId="7" fillId="0" borderId="1" xfId="1" applyNumberFormat="1" applyFont="1" applyFill="1" applyBorder="1" applyAlignment="1" applyProtection="1">
      <alignment horizontal="right" vertical="top" wrapText="1"/>
    </xf>
    <xf numFmtId="0" fontId="2" fillId="0" borderId="1" xfId="0" applyFont="1" applyFill="1" applyBorder="1"/>
    <xf numFmtId="49" fontId="2" fillId="0" borderId="1" xfId="0" applyNumberFormat="1" applyFont="1" applyFill="1" applyBorder="1"/>
    <xf numFmtId="4" fontId="2" fillId="0" borderId="1" xfId="0" applyNumberFormat="1" applyFont="1" applyFill="1" applyBorder="1"/>
    <xf numFmtId="0" fontId="10" fillId="0" borderId="1" xfId="0" applyFont="1" applyBorder="1"/>
    <xf numFmtId="0" fontId="7" fillId="0" borderId="0" xfId="0" applyFont="1" applyBorder="1"/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9" fontId="7" fillId="0" borderId="10" xfId="0" applyNumberFormat="1" applyFont="1" applyBorder="1" applyAlignment="1">
      <alignment horizontal="center"/>
    </xf>
    <xf numFmtId="0" fontId="7" fillId="0" borderId="1" xfId="0" applyFont="1" applyBorder="1"/>
    <xf numFmtId="3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9" fontId="4" fillId="0" borderId="1" xfId="0" applyNumberFormat="1" applyFont="1" applyFill="1" applyBorder="1" applyAlignment="1">
      <alignment wrapText="1"/>
    </xf>
    <xf numFmtId="49" fontId="7" fillId="0" borderId="5" xfId="0" applyNumberFormat="1" applyFont="1" applyFill="1" applyBorder="1" applyAlignment="1">
      <alignment vertical="top" wrapText="1"/>
    </xf>
    <xf numFmtId="4" fontId="7" fillId="0" borderId="5" xfId="0" applyNumberFormat="1" applyFont="1" applyFill="1" applyBorder="1" applyAlignment="1">
      <alignment horizontal="right" vertical="top" wrapText="1"/>
    </xf>
    <xf numFmtId="4" fontId="18" fillId="0" borderId="1" xfId="7" applyNumberFormat="1" applyFont="1" applyBorder="1" applyAlignment="1">
      <alignment horizontal="right" vertical="top" wrapText="1"/>
    </xf>
    <xf numFmtId="0" fontId="23" fillId="0" borderId="1" xfId="7" applyFont="1" applyBorder="1" applyAlignment="1">
      <alignment horizontal="left" vertical="top" wrapText="1"/>
    </xf>
    <xf numFmtId="0" fontId="23" fillId="0" borderId="0" xfId="7" applyFont="1" applyBorder="1" applyAlignment="1">
      <alignment horizontal="left" vertical="top" wrapText="1"/>
    </xf>
    <xf numFmtId="4" fontId="23" fillId="0" borderId="1" xfId="7" applyNumberFormat="1" applyFont="1" applyBorder="1" applyAlignment="1">
      <alignment horizontal="right" vertical="top" wrapText="1"/>
    </xf>
    <xf numFmtId="4" fontId="4" fillId="0" borderId="2" xfId="0" applyNumberFormat="1" applyFont="1" applyFill="1" applyBorder="1" applyAlignment="1">
      <alignment horizontal="right" wrapText="1"/>
    </xf>
    <xf numFmtId="2" fontId="7" fillId="0" borderId="1" xfId="0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center" wrapText="1" shrinkToFit="1"/>
    </xf>
    <xf numFmtId="4" fontId="7" fillId="0" borderId="8" xfId="2" applyNumberFormat="1" applyFont="1" applyFill="1" applyBorder="1" applyAlignment="1" applyProtection="1">
      <alignment horizontal="center" shrinkToFit="1"/>
    </xf>
    <xf numFmtId="4" fontId="7" fillId="0" borderId="15" xfId="0" applyNumberFormat="1" applyFont="1" applyFill="1" applyBorder="1" applyAlignment="1">
      <alignment horizontal="center" shrinkToFit="1"/>
    </xf>
    <xf numFmtId="0" fontId="0" fillId="0" borderId="17" xfId="0" applyBorder="1"/>
    <xf numFmtId="0" fontId="0" fillId="0" borderId="0" xfId="0" applyBorder="1"/>
    <xf numFmtId="0" fontId="0" fillId="0" borderId="0" xfId="0" applyFill="1" applyBorder="1"/>
    <xf numFmtId="3" fontId="0" fillId="0" borderId="0" xfId="0" applyNumberFormat="1" applyBorder="1"/>
    <xf numFmtId="4" fontId="7" fillId="0" borderId="18" xfId="0" applyNumberFormat="1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right" wrapText="1"/>
    </xf>
    <xf numFmtId="0" fontId="1" fillId="0" borderId="0" xfId="0" applyNumberFormat="1" applyFont="1" applyFill="1" applyBorder="1" applyAlignment="1">
      <alignment horizontal="center" wrapText="1" shrinkToFit="1"/>
    </xf>
    <xf numFmtId="0" fontId="2" fillId="0" borderId="7" xfId="0" applyFont="1" applyFill="1" applyBorder="1" applyAlignment="1">
      <alignment horizontal="right" wrapText="1" shrinkToFit="1"/>
    </xf>
    <xf numFmtId="3" fontId="7" fillId="0" borderId="1" xfId="0" applyNumberFormat="1" applyFont="1" applyFill="1" applyBorder="1" applyAlignment="1">
      <alignment horizontal="right"/>
    </xf>
  </cellXfs>
  <cellStyles count="11">
    <cellStyle name="st16" xfId="10"/>
    <cellStyle name="xl27" xfId="8"/>
    <cellStyle name="xl28" xfId="9"/>
    <cellStyle name="xl30" xfId="4"/>
    <cellStyle name="xl33" xfId="3"/>
    <cellStyle name="xl34" xfId="1"/>
    <cellStyle name="xl34_Лист2" xfId="5"/>
    <cellStyle name="xl35" xfId="2"/>
    <cellStyle name="xl36" xfId="6"/>
    <cellStyle name="Обычный" xfId="0" builtinId="0"/>
    <cellStyle name="Обычный_уточн на август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0"/>
  <sheetViews>
    <sheetView tabSelected="1" topLeftCell="A245" workbookViewId="0">
      <selection activeCell="E255" sqref="E255"/>
    </sheetView>
  </sheetViews>
  <sheetFormatPr defaultColWidth="33.28515625" defaultRowHeight="15.75"/>
  <cols>
    <col min="1" max="1" width="52.42578125" style="64" customWidth="1"/>
    <col min="2" max="2" width="22.7109375" style="64" customWidth="1"/>
    <col min="3" max="3" width="20.5703125" style="64" customWidth="1"/>
    <col min="4" max="4" width="20.140625" style="64" customWidth="1"/>
    <col min="5" max="16384" width="33.28515625" style="1"/>
  </cols>
  <sheetData>
    <row r="1" spans="1:4" ht="70.5" customHeight="1">
      <c r="A1" s="181" t="s">
        <v>738</v>
      </c>
      <c r="B1" s="181"/>
      <c r="C1" s="181"/>
      <c r="D1" s="181"/>
    </row>
    <row r="2" spans="1:4">
      <c r="A2" s="2" t="s">
        <v>0</v>
      </c>
      <c r="B2" s="2">
        <v>2018</v>
      </c>
      <c r="C2" s="2">
        <v>2019</v>
      </c>
      <c r="D2" s="2">
        <v>2020</v>
      </c>
    </row>
    <row r="3" spans="1:4">
      <c r="A3" s="2">
        <v>1</v>
      </c>
      <c r="B3" s="2">
        <v>2</v>
      </c>
      <c r="C3" s="2">
        <v>3</v>
      </c>
      <c r="D3" s="2">
        <v>4</v>
      </c>
    </row>
    <row r="4" spans="1:4" ht="31.5">
      <c r="A4" s="3" t="s">
        <v>700</v>
      </c>
      <c r="B4" s="4">
        <v>198159800</v>
      </c>
      <c r="C4" s="5">
        <v>203803500</v>
      </c>
      <c r="D4" s="5">
        <v>187300600</v>
      </c>
    </row>
    <row r="5" spans="1:4">
      <c r="A5" s="6" t="s">
        <v>2</v>
      </c>
      <c r="B5" s="7">
        <v>0</v>
      </c>
      <c r="C5" s="8">
        <v>0</v>
      </c>
      <c r="D5" s="8"/>
    </row>
    <row r="6" spans="1:4">
      <c r="A6" s="3" t="s">
        <v>3</v>
      </c>
      <c r="B6" s="4">
        <f>B4+B5</f>
        <v>198159800</v>
      </c>
      <c r="C6" s="5">
        <f t="shared" ref="C6:D6" si="0">C4+C5</f>
        <v>203803500</v>
      </c>
      <c r="D6" s="5">
        <f t="shared" si="0"/>
        <v>187300600</v>
      </c>
    </row>
    <row r="7" spans="1:4" ht="31.5">
      <c r="A7" s="9" t="s">
        <v>701</v>
      </c>
      <c r="B7" s="10">
        <v>396291818.71999997</v>
      </c>
      <c r="C7" s="10">
        <v>362608700</v>
      </c>
      <c r="D7" s="10">
        <v>364348900</v>
      </c>
    </row>
    <row r="8" spans="1:4">
      <c r="A8" s="6" t="s">
        <v>2</v>
      </c>
      <c r="B8" s="7">
        <f>B11+B29</f>
        <v>40569477.789999999</v>
      </c>
      <c r="C8" s="7">
        <f t="shared" ref="C8:D8" si="1">C11+C29</f>
        <v>46101460</v>
      </c>
      <c r="D8" s="7">
        <f t="shared" si="1"/>
        <v>0</v>
      </c>
    </row>
    <row r="9" spans="1:4">
      <c r="A9" s="9" t="s">
        <v>4</v>
      </c>
      <c r="B9" s="10">
        <f>B7+B8</f>
        <v>436861296.50999999</v>
      </c>
      <c r="C9" s="10">
        <f t="shared" ref="C9:D9" si="2">C7+C8</f>
        <v>408710160</v>
      </c>
      <c r="D9" s="10">
        <f t="shared" si="2"/>
        <v>364348900</v>
      </c>
    </row>
    <row r="10" spans="1:4" ht="47.25">
      <c r="A10" s="9" t="s">
        <v>702</v>
      </c>
      <c r="B10" s="10">
        <v>396498461.35999995</v>
      </c>
      <c r="C10" s="10">
        <v>362608700</v>
      </c>
      <c r="D10" s="10">
        <v>364348900</v>
      </c>
    </row>
    <row r="11" spans="1:4">
      <c r="A11" s="6" t="s">
        <v>2</v>
      </c>
      <c r="B11" s="7">
        <f>B14+B17+B20+B23</f>
        <v>40572730.299999997</v>
      </c>
      <c r="C11" s="7">
        <f>C14+C17+C20+C23</f>
        <v>46101460</v>
      </c>
      <c r="D11" s="7">
        <f t="shared" ref="D11" si="3">D14+D17+D20+D23</f>
        <v>0</v>
      </c>
    </row>
    <row r="12" spans="1:4" ht="47.25">
      <c r="A12" s="9" t="s">
        <v>5</v>
      </c>
      <c r="B12" s="10">
        <f>B10+B11</f>
        <v>437071191.65999997</v>
      </c>
      <c r="C12" s="10">
        <f t="shared" ref="C12:D12" si="4">C10+C11</f>
        <v>408710160</v>
      </c>
      <c r="D12" s="10">
        <f t="shared" si="4"/>
        <v>364348900</v>
      </c>
    </row>
    <row r="13" spans="1:4" ht="31.5">
      <c r="A13" s="12" t="s">
        <v>6</v>
      </c>
      <c r="B13" s="13">
        <v>263500</v>
      </c>
      <c r="C13" s="14">
        <v>984300</v>
      </c>
      <c r="D13" s="14">
        <v>1383700</v>
      </c>
    </row>
    <row r="14" spans="1:4">
      <c r="A14" s="12" t="s">
        <v>2</v>
      </c>
      <c r="B14" s="15">
        <v>0</v>
      </c>
      <c r="C14" s="12">
        <v>0</v>
      </c>
      <c r="D14" s="12">
        <v>0</v>
      </c>
    </row>
    <row r="15" spans="1:4" ht="31.5">
      <c r="A15" s="12" t="s">
        <v>7</v>
      </c>
      <c r="B15" s="15">
        <f>B13+B14</f>
        <v>263500</v>
      </c>
      <c r="C15" s="15">
        <f t="shared" ref="C15:D15" si="5">C13+C14</f>
        <v>984300</v>
      </c>
      <c r="D15" s="15">
        <f t="shared" si="5"/>
        <v>1383700</v>
      </c>
    </row>
    <row r="16" spans="1:4" ht="47.25">
      <c r="A16" s="12" t="s">
        <v>8</v>
      </c>
      <c r="B16" s="13">
        <v>51515461.359999999</v>
      </c>
      <c r="C16" s="13">
        <v>46457900</v>
      </c>
      <c r="D16" s="13">
        <v>46457900</v>
      </c>
    </row>
    <row r="17" spans="1:4">
      <c r="A17" s="12" t="s">
        <v>2</v>
      </c>
      <c r="B17" s="13">
        <v>1317190.3</v>
      </c>
      <c r="C17" s="13"/>
      <c r="D17" s="13">
        <v>0</v>
      </c>
    </row>
    <row r="18" spans="1:4" ht="47.25">
      <c r="A18" s="12" t="s">
        <v>9</v>
      </c>
      <c r="B18" s="13">
        <f>B16+B17</f>
        <v>52832651.659999996</v>
      </c>
      <c r="C18" s="13">
        <f t="shared" ref="C18:D18" si="6">C16+C17</f>
        <v>46457900</v>
      </c>
      <c r="D18" s="13">
        <f t="shared" si="6"/>
        <v>46457900</v>
      </c>
    </row>
    <row r="19" spans="1:4" ht="31.5">
      <c r="A19" s="12" t="s">
        <v>10</v>
      </c>
      <c r="B19" s="13">
        <v>332211400</v>
      </c>
      <c r="C19" s="13">
        <v>315166500</v>
      </c>
      <c r="D19" s="13">
        <v>316507300</v>
      </c>
    </row>
    <row r="20" spans="1:4">
      <c r="A20" s="12" t="s">
        <v>2</v>
      </c>
      <c r="B20" s="13">
        <v>12516480</v>
      </c>
      <c r="C20" s="13"/>
      <c r="D20" s="13"/>
    </row>
    <row r="21" spans="1:4" ht="47.25">
      <c r="A21" s="21" t="s">
        <v>11</v>
      </c>
      <c r="B21" s="22">
        <f>B19+B20</f>
        <v>344727880</v>
      </c>
      <c r="C21" s="22">
        <f t="shared" ref="C21:D21" si="7">C19+C20</f>
        <v>315166500</v>
      </c>
      <c r="D21" s="22">
        <f t="shared" si="7"/>
        <v>316507300</v>
      </c>
    </row>
    <row r="22" spans="1:4">
      <c r="A22" s="12" t="s">
        <v>12</v>
      </c>
      <c r="B22" s="13">
        <v>12508100</v>
      </c>
      <c r="C22" s="13">
        <v>0</v>
      </c>
      <c r="D22" s="13">
        <v>0</v>
      </c>
    </row>
    <row r="23" spans="1:4">
      <c r="A23" s="16" t="s">
        <v>13</v>
      </c>
      <c r="B23" s="29">
        <v>26739060</v>
      </c>
      <c r="C23" s="164">
        <v>46101460</v>
      </c>
      <c r="D23" s="29"/>
    </row>
    <row r="24" spans="1:4">
      <c r="A24" s="21" t="s">
        <v>14</v>
      </c>
      <c r="B24" s="22">
        <f>B22+B23</f>
        <v>39247160</v>
      </c>
      <c r="C24" s="22">
        <f t="shared" ref="C24:D24" si="8">C22+C23</f>
        <v>46101460</v>
      </c>
      <c r="D24" s="22">
        <f t="shared" si="8"/>
        <v>0</v>
      </c>
    </row>
    <row r="25" spans="1:4" ht="78.75">
      <c r="A25" s="12" t="s">
        <v>15</v>
      </c>
      <c r="B25" s="13">
        <v>504000</v>
      </c>
      <c r="C25" s="13"/>
      <c r="D25" s="13">
        <f t="shared" ref="D25" si="9">D23+D24</f>
        <v>0</v>
      </c>
    </row>
    <row r="26" spans="1:4">
      <c r="A26" s="12" t="s">
        <v>2</v>
      </c>
      <c r="B26" s="13"/>
      <c r="C26" s="13"/>
      <c r="D26" s="13">
        <f t="shared" ref="D26" si="10">D24+D25</f>
        <v>0</v>
      </c>
    </row>
    <row r="27" spans="1:4" ht="47.25">
      <c r="A27" s="12" t="s">
        <v>16</v>
      </c>
      <c r="B27" s="13">
        <f>B25+B26</f>
        <v>504000</v>
      </c>
      <c r="C27" s="13"/>
      <c r="D27" s="13">
        <f t="shared" ref="D27" si="11">D25+D26</f>
        <v>0</v>
      </c>
    </row>
    <row r="28" spans="1:4" ht="47.25">
      <c r="A28" s="17" t="s">
        <v>17</v>
      </c>
      <c r="B28" s="15">
        <v>-206642.63999999998</v>
      </c>
      <c r="C28" s="13"/>
      <c r="D28" s="13">
        <f t="shared" ref="D28" si="12">D26+D27</f>
        <v>0</v>
      </c>
    </row>
    <row r="29" spans="1:4">
      <c r="A29" s="18" t="s">
        <v>2</v>
      </c>
      <c r="B29" s="15">
        <v>-3252.51</v>
      </c>
      <c r="C29" s="13"/>
      <c r="D29" s="13">
        <f t="shared" ref="D29" si="13">D27+D28</f>
        <v>0</v>
      </c>
    </row>
    <row r="30" spans="1:4" ht="51.75">
      <c r="A30" s="19" t="s">
        <v>18</v>
      </c>
      <c r="B30" s="15">
        <f>B28+B29</f>
        <v>-209895.15</v>
      </c>
      <c r="C30" s="13"/>
      <c r="D30" s="13">
        <f t="shared" ref="D30" si="14">D28+D29</f>
        <v>0</v>
      </c>
    </row>
    <row r="31" spans="1:4" ht="31.5">
      <c r="A31" s="9" t="s">
        <v>703</v>
      </c>
      <c r="B31" s="10">
        <f>B7+B4</f>
        <v>594451618.72000003</v>
      </c>
      <c r="C31" s="10">
        <f t="shared" ref="C31:D31" si="15">C7+C4</f>
        <v>566412200</v>
      </c>
      <c r="D31" s="10">
        <f t="shared" si="15"/>
        <v>551649500</v>
      </c>
    </row>
    <row r="32" spans="1:4">
      <c r="A32" s="12" t="s">
        <v>2</v>
      </c>
      <c r="B32" s="13">
        <f>B5+B8</f>
        <v>40569477.789999999</v>
      </c>
      <c r="C32" s="14">
        <f>C5+C8</f>
        <v>46101460</v>
      </c>
      <c r="D32" s="14">
        <f>D5+D8</f>
        <v>0</v>
      </c>
    </row>
    <row r="33" spans="1:4">
      <c r="A33" s="20" t="s">
        <v>19</v>
      </c>
      <c r="B33" s="10">
        <f t="shared" ref="B33:D33" si="16">B31+B32</f>
        <v>635021096.50999999</v>
      </c>
      <c r="C33" s="11">
        <f t="shared" si="16"/>
        <v>612513660</v>
      </c>
      <c r="D33" s="11">
        <f t="shared" si="16"/>
        <v>551649500</v>
      </c>
    </row>
    <row r="34" spans="1:4">
      <c r="A34" s="21" t="s">
        <v>704</v>
      </c>
      <c r="B34" s="22">
        <v>-43755603.990000002</v>
      </c>
      <c r="C34" s="22">
        <v>-3404360</v>
      </c>
      <c r="D34" s="22">
        <v>-5499400</v>
      </c>
    </row>
    <row r="35" spans="1:4">
      <c r="A35" s="23" t="s">
        <v>2</v>
      </c>
      <c r="B35" s="24">
        <f>-B38</f>
        <v>-3252.5099999979138</v>
      </c>
      <c r="C35" s="25">
        <f>-C38</f>
        <v>0</v>
      </c>
      <c r="D35" s="23"/>
    </row>
    <row r="36" spans="1:4">
      <c r="A36" s="26" t="s">
        <v>20</v>
      </c>
      <c r="B36" s="27">
        <f>-B42</f>
        <v>-43758856.5</v>
      </c>
      <c r="C36" s="27">
        <f t="shared" ref="C36:D36" si="17">-C42</f>
        <v>-3404360</v>
      </c>
      <c r="D36" s="27">
        <f t="shared" si="17"/>
        <v>-5499400</v>
      </c>
    </row>
    <row r="37" spans="1:4" ht="31.5">
      <c r="A37" s="20" t="s">
        <v>705</v>
      </c>
      <c r="B37" s="10">
        <v>43755603.990000002</v>
      </c>
      <c r="C37" s="11">
        <v>3404360</v>
      </c>
      <c r="D37" s="11">
        <v>5499400</v>
      </c>
    </row>
    <row r="38" spans="1:4">
      <c r="A38" s="28" t="s">
        <v>21</v>
      </c>
      <c r="B38" s="29">
        <f>B39</f>
        <v>3252.5099999979138</v>
      </c>
      <c r="C38" s="29">
        <f t="shared" ref="C38:D39" si="18">C39</f>
        <v>0</v>
      </c>
      <c r="D38" s="29">
        <f t="shared" si="18"/>
        <v>0</v>
      </c>
    </row>
    <row r="39" spans="1:4" ht="31.5">
      <c r="A39" s="33" t="s">
        <v>22</v>
      </c>
      <c r="B39" s="29">
        <f>B40+B41</f>
        <v>3252.5099999979138</v>
      </c>
      <c r="C39" s="29">
        <f t="shared" si="18"/>
        <v>0</v>
      </c>
      <c r="D39" s="29">
        <f t="shared" si="18"/>
        <v>0</v>
      </c>
    </row>
    <row r="40" spans="1:4">
      <c r="A40" s="34" t="s">
        <v>23</v>
      </c>
      <c r="B40" s="29">
        <v>-40569477.789999999</v>
      </c>
      <c r="C40" s="32"/>
      <c r="D40" s="32"/>
    </row>
    <row r="41" spans="1:4">
      <c r="A41" s="34" t="s">
        <v>24</v>
      </c>
      <c r="B41" s="29">
        <v>40572730.299999997</v>
      </c>
      <c r="C41" s="32"/>
      <c r="D41" s="32"/>
    </row>
    <row r="42" spans="1:4" ht="31.5">
      <c r="A42" s="20" t="s">
        <v>25</v>
      </c>
      <c r="B42" s="10">
        <f>B37+B38</f>
        <v>43758856.5</v>
      </c>
      <c r="C42" s="11">
        <f t="shared" ref="C42:D42" si="19">C37+C38</f>
        <v>3404360</v>
      </c>
      <c r="D42" s="11">
        <f t="shared" si="19"/>
        <v>5499400</v>
      </c>
    </row>
    <row r="43" spans="1:4" ht="31.5">
      <c r="A43" s="9" t="s">
        <v>625</v>
      </c>
      <c r="B43" s="10">
        <f>B31-B34</f>
        <v>638207222.71000004</v>
      </c>
      <c r="C43" s="10">
        <f t="shared" ref="C43:D43" si="20">C31-C34</f>
        <v>569816560</v>
      </c>
      <c r="D43" s="10">
        <f t="shared" si="20"/>
        <v>557148900</v>
      </c>
    </row>
    <row r="44" spans="1:4">
      <c r="A44" s="12" t="s">
        <v>2</v>
      </c>
      <c r="B44" s="13">
        <f>B32+B35</f>
        <v>40566225.280000001</v>
      </c>
      <c r="C44" s="13">
        <f t="shared" ref="C44:D44" si="21">C32+C35</f>
        <v>46101460</v>
      </c>
      <c r="D44" s="13">
        <f t="shared" si="21"/>
        <v>0</v>
      </c>
    </row>
    <row r="45" spans="1:4">
      <c r="A45" s="20" t="s">
        <v>26</v>
      </c>
      <c r="B45" s="10">
        <f>B43+B44</f>
        <v>678773447.99000001</v>
      </c>
      <c r="C45" s="10">
        <f t="shared" ref="C45:D45" si="22">C43+C44</f>
        <v>615918020</v>
      </c>
      <c r="D45" s="10">
        <f t="shared" si="22"/>
        <v>557148900</v>
      </c>
    </row>
    <row r="46" spans="1:4">
      <c r="A46" s="26" t="s">
        <v>27</v>
      </c>
      <c r="B46" s="27"/>
      <c r="C46" s="27"/>
      <c r="D46" s="27"/>
    </row>
    <row r="47" spans="1:4">
      <c r="A47" s="35" t="s">
        <v>28</v>
      </c>
      <c r="B47" s="36">
        <v>52344300</v>
      </c>
      <c r="C47" s="36">
        <v>49095300</v>
      </c>
      <c r="D47" s="36">
        <v>48405000</v>
      </c>
    </row>
    <row r="48" spans="1:4">
      <c r="A48" s="37" t="s">
        <v>2</v>
      </c>
      <c r="B48" s="169">
        <f>B49+B71+B77</f>
        <v>-2661.5199999999895</v>
      </c>
      <c r="C48" s="38"/>
      <c r="D48" s="38"/>
    </row>
    <row r="49" spans="1:4">
      <c r="A49" s="35" t="s">
        <v>29</v>
      </c>
      <c r="B49" s="170">
        <f>B55+B50+B52</f>
        <v>-69361.51999999999</v>
      </c>
      <c r="C49" s="36"/>
      <c r="D49" s="36"/>
    </row>
    <row r="50" spans="1:4">
      <c r="A50" s="35" t="s">
        <v>709</v>
      </c>
      <c r="B50" s="170">
        <f>B51</f>
        <v>18597.48</v>
      </c>
      <c r="C50" s="36"/>
      <c r="D50" s="36"/>
    </row>
    <row r="51" spans="1:4">
      <c r="A51" s="39" t="s">
        <v>708</v>
      </c>
      <c r="B51" s="169">
        <v>18597.48</v>
      </c>
      <c r="C51" s="36"/>
      <c r="D51" s="36"/>
    </row>
    <row r="52" spans="1:4">
      <c r="A52" s="35" t="s">
        <v>148</v>
      </c>
      <c r="B52" s="169">
        <v>-300000</v>
      </c>
      <c r="C52" s="36"/>
      <c r="D52" s="36"/>
    </row>
    <row r="53" spans="1:4">
      <c r="A53" s="37" t="s">
        <v>151</v>
      </c>
      <c r="B53" s="169">
        <v>-300000</v>
      </c>
      <c r="C53" s="36"/>
      <c r="D53" s="36"/>
    </row>
    <row r="54" spans="1:4">
      <c r="A54" s="171" t="s">
        <v>711</v>
      </c>
      <c r="B54" s="169">
        <v>-300000</v>
      </c>
      <c r="C54" s="36"/>
      <c r="D54" s="36"/>
    </row>
    <row r="55" spans="1:4">
      <c r="A55" s="35" t="s">
        <v>30</v>
      </c>
      <c r="B55" s="36">
        <f>B58+B56+B65+B67</f>
        <v>212041</v>
      </c>
      <c r="C55" s="36"/>
      <c r="D55" s="36"/>
    </row>
    <row r="56" spans="1:4" ht="63">
      <c r="A56" s="37" t="s">
        <v>161</v>
      </c>
      <c r="B56" s="38">
        <v>50000</v>
      </c>
      <c r="C56" s="36"/>
      <c r="D56" s="36"/>
    </row>
    <row r="57" spans="1:4">
      <c r="A57" s="37" t="s">
        <v>699</v>
      </c>
      <c r="B57" s="38">
        <v>50000</v>
      </c>
      <c r="C57" s="36"/>
      <c r="D57" s="36"/>
    </row>
    <row r="58" spans="1:4" ht="63">
      <c r="A58" s="37" t="s">
        <v>31</v>
      </c>
      <c r="B58" s="38">
        <f>B59+B61+B63</f>
        <v>-212459</v>
      </c>
      <c r="C58" s="36"/>
      <c r="D58" s="36"/>
    </row>
    <row r="59" spans="1:4" ht="63">
      <c r="A59" s="37" t="s">
        <v>52</v>
      </c>
      <c r="B59" s="38">
        <v>-180000</v>
      </c>
      <c r="C59" s="36"/>
      <c r="D59" s="36"/>
    </row>
    <row r="60" spans="1:4">
      <c r="A60" s="39" t="s">
        <v>697</v>
      </c>
      <c r="B60" s="38">
        <v>-180000</v>
      </c>
      <c r="C60" s="36"/>
      <c r="D60" s="36"/>
    </row>
    <row r="61" spans="1:4" ht="47.25">
      <c r="A61" s="37" t="s">
        <v>698</v>
      </c>
      <c r="B61" s="38">
        <v>-45000</v>
      </c>
      <c r="C61" s="36"/>
      <c r="D61" s="36"/>
    </row>
    <row r="62" spans="1:4">
      <c r="A62" s="39" t="s">
        <v>727</v>
      </c>
      <c r="B62" s="38">
        <v>-45000</v>
      </c>
      <c r="C62" s="36"/>
      <c r="D62" s="36"/>
    </row>
    <row r="63" spans="1:4" ht="78.75">
      <c r="A63" s="37" t="s">
        <v>182</v>
      </c>
      <c r="B63" s="38">
        <f>B64</f>
        <v>12541</v>
      </c>
      <c r="C63" s="36"/>
      <c r="D63" s="36"/>
    </row>
    <row r="64" spans="1:4">
      <c r="A64" s="39" t="s">
        <v>710</v>
      </c>
      <c r="B64" s="38">
        <v>12541</v>
      </c>
      <c r="C64" s="36"/>
      <c r="D64" s="36"/>
    </row>
    <row r="65" spans="1:4" ht="47.25">
      <c r="A65" s="73" t="s">
        <v>198</v>
      </c>
      <c r="B65" s="38">
        <f>B66</f>
        <v>174500</v>
      </c>
      <c r="C65" s="36"/>
      <c r="D65" s="36"/>
    </row>
    <row r="66" spans="1:4">
      <c r="A66" s="39" t="s">
        <v>713</v>
      </c>
      <c r="B66" s="38">
        <v>174500</v>
      </c>
      <c r="C66" s="36"/>
      <c r="D66" s="36"/>
    </row>
    <row r="67" spans="1:4" ht="31.5">
      <c r="A67" s="37" t="s">
        <v>202</v>
      </c>
      <c r="B67" s="38">
        <f>B69</f>
        <v>200000</v>
      </c>
      <c r="C67" s="36"/>
      <c r="D67" s="36"/>
    </row>
    <row r="68" spans="1:4">
      <c r="A68" s="39" t="s">
        <v>735</v>
      </c>
      <c r="B68" s="38">
        <v>-66951</v>
      </c>
      <c r="C68" s="36"/>
      <c r="D68" s="36"/>
    </row>
    <row r="69" spans="1:4">
      <c r="A69" s="39" t="s">
        <v>721</v>
      </c>
      <c r="B69" s="38">
        <v>200000</v>
      </c>
      <c r="C69" s="36"/>
      <c r="D69" s="36"/>
    </row>
    <row r="70" spans="1:4">
      <c r="A70" s="39" t="s">
        <v>734</v>
      </c>
      <c r="B70" s="38">
        <v>66951</v>
      </c>
      <c r="C70" s="36"/>
      <c r="D70" s="36"/>
    </row>
    <row r="71" spans="1:4">
      <c r="A71" s="35" t="s">
        <v>90</v>
      </c>
      <c r="B71" s="36">
        <f>B72</f>
        <v>66700</v>
      </c>
      <c r="C71" s="36"/>
      <c r="D71" s="36"/>
    </row>
    <row r="72" spans="1:4" ht="47.25">
      <c r="A72" s="37" t="s">
        <v>129</v>
      </c>
      <c r="B72" s="36">
        <f>B76</f>
        <v>66700</v>
      </c>
      <c r="C72" s="36"/>
      <c r="D72" s="36"/>
    </row>
    <row r="73" spans="1:4">
      <c r="A73" s="39" t="s">
        <v>695</v>
      </c>
      <c r="B73" s="38">
        <v>39200</v>
      </c>
      <c r="C73" s="36"/>
      <c r="D73" s="36"/>
    </row>
    <row r="74" spans="1:4">
      <c r="A74" s="39" t="s">
        <v>693</v>
      </c>
      <c r="B74" s="38">
        <v>22000</v>
      </c>
      <c r="C74" s="36"/>
      <c r="D74" s="36"/>
    </row>
    <row r="75" spans="1:4">
      <c r="A75" s="39" t="s">
        <v>694</v>
      </c>
      <c r="B75" s="38">
        <v>5500</v>
      </c>
      <c r="C75" s="36"/>
      <c r="D75" s="36"/>
    </row>
    <row r="76" spans="1:4">
      <c r="A76" s="99" t="s">
        <v>696</v>
      </c>
      <c r="B76" s="38">
        <f>B73+B74+B75</f>
        <v>66700</v>
      </c>
      <c r="C76" s="36"/>
      <c r="D76" s="36"/>
    </row>
    <row r="77" spans="1:4">
      <c r="A77" s="49" t="s">
        <v>692</v>
      </c>
      <c r="B77" s="36">
        <v>0</v>
      </c>
      <c r="C77" s="36"/>
      <c r="D77" s="36"/>
    </row>
    <row r="78" spans="1:4" ht="47.25">
      <c r="A78" s="37" t="s">
        <v>129</v>
      </c>
      <c r="B78" s="38">
        <f>B79+B80</f>
        <v>0</v>
      </c>
      <c r="C78" s="36"/>
      <c r="D78" s="36"/>
    </row>
    <row r="79" spans="1:4">
      <c r="A79" s="39" t="s">
        <v>690</v>
      </c>
      <c r="B79" s="38">
        <v>-100</v>
      </c>
      <c r="C79" s="36"/>
      <c r="D79" s="36"/>
    </row>
    <row r="80" spans="1:4">
      <c r="A80" s="39" t="s">
        <v>691</v>
      </c>
      <c r="B80" s="38">
        <v>100</v>
      </c>
      <c r="C80" s="36"/>
      <c r="D80" s="36"/>
    </row>
    <row r="81" spans="1:4">
      <c r="A81" s="35" t="s">
        <v>32</v>
      </c>
      <c r="B81" s="36">
        <f>B47+B48</f>
        <v>52341638.479999997</v>
      </c>
      <c r="C81" s="36">
        <f t="shared" ref="C81:D81" si="23">C47+C48</f>
        <v>49095300</v>
      </c>
      <c r="D81" s="36">
        <f t="shared" si="23"/>
        <v>48405000</v>
      </c>
    </row>
    <row r="82" spans="1:4">
      <c r="A82" s="35" t="s">
        <v>33</v>
      </c>
      <c r="B82" s="40">
        <v>695500</v>
      </c>
      <c r="C82" s="40">
        <v>703000</v>
      </c>
      <c r="D82" s="40">
        <v>728700</v>
      </c>
    </row>
    <row r="83" spans="1:4">
      <c r="A83" s="37" t="s">
        <v>2</v>
      </c>
      <c r="B83" s="41">
        <v>0</v>
      </c>
      <c r="C83" s="41">
        <v>0</v>
      </c>
      <c r="D83" s="41">
        <v>0</v>
      </c>
    </row>
    <row r="84" spans="1:4">
      <c r="A84" s="35" t="s">
        <v>34</v>
      </c>
      <c r="B84" s="40">
        <v>695500</v>
      </c>
      <c r="C84" s="40">
        <v>703000</v>
      </c>
      <c r="D84" s="40">
        <v>728700</v>
      </c>
    </row>
    <row r="85" spans="1:4" ht="31.5">
      <c r="A85" s="35" t="s">
        <v>35</v>
      </c>
      <c r="B85" s="40">
        <v>135000</v>
      </c>
      <c r="C85" s="40">
        <v>135000</v>
      </c>
      <c r="D85" s="40">
        <v>135000</v>
      </c>
    </row>
    <row r="86" spans="1:4">
      <c r="A86" s="37" t="s">
        <v>2</v>
      </c>
      <c r="B86" s="41">
        <v>0</v>
      </c>
      <c r="C86" s="41">
        <v>0</v>
      </c>
      <c r="D86" s="41">
        <v>0</v>
      </c>
    </row>
    <row r="87" spans="1:4" ht="47.25">
      <c r="A87" s="35" t="s">
        <v>36</v>
      </c>
      <c r="B87" s="40">
        <f>B85+B86</f>
        <v>135000</v>
      </c>
      <c r="C87" s="40">
        <f t="shared" ref="C87:D87" si="24">C85+C86</f>
        <v>135000</v>
      </c>
      <c r="D87" s="40">
        <f t="shared" si="24"/>
        <v>135000</v>
      </c>
    </row>
    <row r="88" spans="1:4">
      <c r="A88" s="35" t="s">
        <v>37</v>
      </c>
      <c r="B88" s="136">
        <v>31942820</v>
      </c>
      <c r="C88" s="136">
        <v>7561700</v>
      </c>
      <c r="D88" s="136">
        <v>7323800</v>
      </c>
    </row>
    <row r="89" spans="1:4">
      <c r="A89" s="37" t="s">
        <v>2</v>
      </c>
      <c r="B89" s="137">
        <f>B90</f>
        <v>1317190.3</v>
      </c>
      <c r="C89" s="137"/>
      <c r="D89" s="137"/>
    </row>
    <row r="90" spans="1:4">
      <c r="A90" s="35" t="s">
        <v>29</v>
      </c>
      <c r="B90" s="136">
        <f>B91</f>
        <v>1317190.3</v>
      </c>
      <c r="C90" s="136"/>
      <c r="D90" s="136"/>
    </row>
    <row r="91" spans="1:4" ht="24" customHeight="1">
      <c r="A91" s="35" t="s">
        <v>38</v>
      </c>
      <c r="B91" s="136">
        <f>B92</f>
        <v>1317190.3</v>
      </c>
      <c r="C91" s="136"/>
      <c r="D91" s="136"/>
    </row>
    <row r="92" spans="1:4" ht="87.75" customHeight="1">
      <c r="A92" s="37" t="s">
        <v>39</v>
      </c>
      <c r="B92" s="137">
        <f>B96+B93</f>
        <v>1317190.3</v>
      </c>
      <c r="C92" s="137"/>
      <c r="D92" s="137"/>
    </row>
    <row r="93" spans="1:4" ht="64.5" customHeight="1">
      <c r="A93" s="37" t="s">
        <v>40</v>
      </c>
      <c r="B93" s="137">
        <f>B94</f>
        <v>-4000</v>
      </c>
      <c r="C93" s="137"/>
      <c r="D93" s="137"/>
    </row>
    <row r="94" spans="1:4" ht="54" customHeight="1">
      <c r="A94" s="37" t="s">
        <v>41</v>
      </c>
      <c r="B94" s="137">
        <v>-4000</v>
      </c>
      <c r="C94" s="137"/>
      <c r="D94" s="137"/>
    </row>
    <row r="95" spans="1:4" ht="23.25" customHeight="1">
      <c r="A95" s="39" t="s">
        <v>714</v>
      </c>
      <c r="B95" s="137">
        <v>-4000</v>
      </c>
      <c r="C95" s="137"/>
      <c r="D95" s="137"/>
    </row>
    <row r="96" spans="1:4" ht="68.25" customHeight="1">
      <c r="A96" s="145" t="s">
        <v>643</v>
      </c>
      <c r="B96" s="149">
        <f>B97</f>
        <v>1321190.3</v>
      </c>
      <c r="C96" s="137"/>
      <c r="D96" s="137"/>
    </row>
    <row r="97" spans="1:4">
      <c r="A97" s="148" t="s">
        <v>663</v>
      </c>
      <c r="B97" s="149">
        <f>B98+B100+B102</f>
        <v>1321190.3</v>
      </c>
      <c r="C97" s="137"/>
      <c r="D97" s="137"/>
    </row>
    <row r="98" spans="1:4" ht="110.25">
      <c r="A98" s="86" t="s">
        <v>644</v>
      </c>
      <c r="B98" s="147">
        <v>924790.3</v>
      </c>
      <c r="C98" s="137"/>
      <c r="D98" s="137"/>
    </row>
    <row r="99" spans="1:4">
      <c r="A99" s="148" t="s">
        <v>653</v>
      </c>
      <c r="B99" s="147">
        <v>924790.3</v>
      </c>
      <c r="C99" s="137"/>
      <c r="D99" s="137"/>
    </row>
    <row r="100" spans="1:4" ht="94.5">
      <c r="A100" s="127" t="s">
        <v>645</v>
      </c>
      <c r="B100" s="149">
        <f>B101</f>
        <v>392400</v>
      </c>
      <c r="C100" s="137"/>
      <c r="D100" s="137"/>
    </row>
    <row r="101" spans="1:4">
      <c r="A101" s="101" t="s">
        <v>654</v>
      </c>
      <c r="B101" s="134">
        <v>392400</v>
      </c>
      <c r="C101" s="134"/>
      <c r="D101" s="134"/>
    </row>
    <row r="102" spans="1:4" ht="94.5">
      <c r="A102" s="101" t="s">
        <v>655</v>
      </c>
      <c r="B102" s="134">
        <v>4000</v>
      </c>
      <c r="C102" s="134"/>
      <c r="D102" s="134"/>
    </row>
    <row r="103" spans="1:4">
      <c r="A103" s="101" t="s">
        <v>661</v>
      </c>
      <c r="B103" s="137">
        <v>4000</v>
      </c>
      <c r="C103" s="137"/>
      <c r="D103" s="137"/>
    </row>
    <row r="104" spans="1:4">
      <c r="A104" s="35" t="s">
        <v>43</v>
      </c>
      <c r="B104" s="136">
        <f>B88+B89</f>
        <v>33260010.300000001</v>
      </c>
      <c r="C104" s="136">
        <f t="shared" ref="C104:D104" si="25">C88+C89</f>
        <v>7561700</v>
      </c>
      <c r="D104" s="136">
        <f t="shared" si="25"/>
        <v>7323800</v>
      </c>
    </row>
    <row r="105" spans="1:4">
      <c r="A105" s="42" t="s">
        <v>44</v>
      </c>
      <c r="B105" s="40">
        <v>832000</v>
      </c>
      <c r="C105" s="40">
        <v>788900</v>
      </c>
      <c r="D105" s="40">
        <v>788900</v>
      </c>
    </row>
    <row r="106" spans="1:4">
      <c r="A106" s="43" t="s">
        <v>2</v>
      </c>
      <c r="B106" s="41">
        <v>0</v>
      </c>
      <c r="C106" s="41">
        <v>0</v>
      </c>
      <c r="D106" s="41">
        <v>0</v>
      </c>
    </row>
    <row r="107" spans="1:4" ht="31.5">
      <c r="A107" s="42" t="s">
        <v>45</v>
      </c>
      <c r="B107" s="40">
        <f>B105+B106</f>
        <v>832000</v>
      </c>
      <c r="C107" s="40">
        <f t="shared" ref="C107:D107" si="26">C105+C106</f>
        <v>788900</v>
      </c>
      <c r="D107" s="40">
        <f t="shared" si="26"/>
        <v>788900</v>
      </c>
    </row>
    <row r="108" spans="1:4">
      <c r="A108" s="144" t="s">
        <v>641</v>
      </c>
      <c r="B108" s="40">
        <v>0</v>
      </c>
      <c r="C108" s="40"/>
      <c r="D108" s="40"/>
    </row>
    <row r="109" spans="1:4">
      <c r="A109" s="144" t="s">
        <v>2</v>
      </c>
      <c r="B109" s="40">
        <f>B110</f>
        <v>11336580</v>
      </c>
      <c r="C109" s="40"/>
      <c r="D109" s="40"/>
    </row>
    <row r="110" spans="1:4">
      <c r="A110" s="165" t="s">
        <v>29</v>
      </c>
      <c r="B110" s="40">
        <f>B111</f>
        <v>11336580</v>
      </c>
      <c r="C110" s="40"/>
      <c r="D110" s="40"/>
    </row>
    <row r="111" spans="1:4" ht="31.5">
      <c r="A111" s="127" t="s">
        <v>642</v>
      </c>
      <c r="B111" s="41">
        <f>B114</f>
        <v>11336580</v>
      </c>
      <c r="C111" s="40"/>
      <c r="D111" s="40"/>
    </row>
    <row r="112" spans="1:4" ht="47.25">
      <c r="A112" s="127" t="s">
        <v>664</v>
      </c>
      <c r="B112" s="41">
        <f>B113</f>
        <v>11336580</v>
      </c>
      <c r="C112" s="40"/>
      <c r="D112" s="40"/>
    </row>
    <row r="113" spans="1:4">
      <c r="A113" s="150" t="s">
        <v>665</v>
      </c>
      <c r="B113" s="41">
        <f>B114</f>
        <v>11336580</v>
      </c>
      <c r="C113" s="40"/>
      <c r="D113" s="40"/>
    </row>
    <row r="114" spans="1:4" ht="47.25">
      <c r="A114" s="127" t="s">
        <v>657</v>
      </c>
      <c r="B114" s="41">
        <v>11336580</v>
      </c>
      <c r="C114" s="40"/>
      <c r="D114" s="40"/>
    </row>
    <row r="115" spans="1:4">
      <c r="A115" s="150" t="s">
        <v>658</v>
      </c>
      <c r="B115" s="41">
        <v>11336580</v>
      </c>
      <c r="C115" s="40"/>
      <c r="D115" s="40"/>
    </row>
    <row r="116" spans="1:4" ht="126">
      <c r="A116" s="127" t="s">
        <v>640</v>
      </c>
      <c r="B116" s="41">
        <f>B117</f>
        <v>11336580</v>
      </c>
      <c r="C116" s="40"/>
      <c r="D116" s="40"/>
    </row>
    <row r="117" spans="1:4">
      <c r="A117" s="52" t="s">
        <v>659</v>
      </c>
      <c r="B117" s="41">
        <v>11336580</v>
      </c>
      <c r="C117" s="40"/>
      <c r="D117" s="40"/>
    </row>
    <row r="118" spans="1:4">
      <c r="A118" s="144" t="s">
        <v>712</v>
      </c>
      <c r="B118" s="40">
        <f>B108+B109</f>
        <v>11336580</v>
      </c>
      <c r="C118" s="40"/>
      <c r="D118" s="40"/>
    </row>
    <row r="119" spans="1:4">
      <c r="A119" s="44" t="s">
        <v>46</v>
      </c>
      <c r="B119" s="138">
        <v>286391039.55000001</v>
      </c>
      <c r="C119" s="138">
        <v>279127860</v>
      </c>
      <c r="D119" s="138">
        <v>265357300</v>
      </c>
    </row>
    <row r="120" spans="1:4">
      <c r="A120" s="46" t="s">
        <v>2</v>
      </c>
      <c r="B120" s="139">
        <f>B121+B129+B163+B175</f>
        <v>29406560</v>
      </c>
      <c r="C120" s="139">
        <f>C121+C129+C163</f>
        <v>46101460</v>
      </c>
      <c r="D120" s="139">
        <f>D121+D129+D163</f>
        <v>0</v>
      </c>
    </row>
    <row r="121" spans="1:4">
      <c r="A121" s="165" t="s">
        <v>29</v>
      </c>
      <c r="B121" s="167">
        <f>B122</f>
        <v>24823860</v>
      </c>
      <c r="C121" s="167">
        <f>C122</f>
        <v>46101460</v>
      </c>
      <c r="D121" s="141"/>
    </row>
    <row r="122" spans="1:4">
      <c r="A122" s="166" t="s">
        <v>48</v>
      </c>
      <c r="B122" s="167">
        <f>B123</f>
        <v>24823860</v>
      </c>
      <c r="C122" s="167">
        <f>C123</f>
        <v>46101460</v>
      </c>
      <c r="D122" s="141"/>
    </row>
    <row r="123" spans="1:4" ht="63">
      <c r="A123" s="125" t="s">
        <v>662</v>
      </c>
      <c r="B123" s="140">
        <f>B124+B126</f>
        <v>24823860</v>
      </c>
      <c r="C123" s="140">
        <f>C124+C126</f>
        <v>46101460</v>
      </c>
      <c r="D123" s="140"/>
    </row>
    <row r="124" spans="1:4" ht="78.75">
      <c r="A124" s="86" t="s">
        <v>688</v>
      </c>
      <c r="B124" s="164">
        <v>24823860</v>
      </c>
      <c r="C124" s="164">
        <v>46101460</v>
      </c>
      <c r="D124" s="140"/>
    </row>
    <row r="125" spans="1:4">
      <c r="A125" s="111" t="s">
        <v>689</v>
      </c>
      <c r="B125" s="164">
        <v>24823860</v>
      </c>
      <c r="C125" s="164">
        <v>46101460</v>
      </c>
      <c r="D125" s="29"/>
    </row>
    <row r="126" spans="1:4" ht="78.75">
      <c r="A126" s="86" t="s">
        <v>688</v>
      </c>
      <c r="B126" s="135"/>
      <c r="C126" s="135"/>
      <c r="D126" s="29"/>
    </row>
    <row r="127" spans="1:4">
      <c r="A127" s="111" t="s">
        <v>656</v>
      </c>
      <c r="B127" s="135">
        <v>-7414920</v>
      </c>
      <c r="C127" s="135">
        <v>-13770560</v>
      </c>
      <c r="D127" s="29"/>
    </row>
    <row r="128" spans="1:4">
      <c r="A128" s="111" t="s">
        <v>660</v>
      </c>
      <c r="B128" s="135">
        <v>7414920</v>
      </c>
      <c r="C128" s="135">
        <v>13770560</v>
      </c>
      <c r="D128" s="29"/>
    </row>
    <row r="129" spans="1:4">
      <c r="A129" s="161" t="s">
        <v>47</v>
      </c>
      <c r="B129" s="168">
        <f>B130+B140+B150+B156</f>
        <v>4311200</v>
      </c>
      <c r="C129" s="135"/>
      <c r="D129" s="29"/>
    </row>
    <row r="130" spans="1:4">
      <c r="A130" s="48" t="s">
        <v>48</v>
      </c>
      <c r="B130" s="168">
        <f>B131</f>
        <v>2214900</v>
      </c>
      <c r="C130" s="135"/>
      <c r="D130" s="29"/>
    </row>
    <row r="131" spans="1:4" ht="47.25">
      <c r="A131" s="37" t="s">
        <v>49</v>
      </c>
      <c r="B131" s="135">
        <f>B136+B132+B134</f>
        <v>2214900</v>
      </c>
      <c r="C131" s="135"/>
      <c r="D131" s="29"/>
    </row>
    <row r="132" spans="1:4" ht="63">
      <c r="A132" s="37" t="s">
        <v>52</v>
      </c>
      <c r="B132" s="135">
        <f>B133</f>
        <v>1133600</v>
      </c>
      <c r="C132" s="135"/>
      <c r="D132" s="29"/>
    </row>
    <row r="133" spans="1:4">
      <c r="A133" s="39" t="s">
        <v>715</v>
      </c>
      <c r="B133" s="135">
        <v>1133600</v>
      </c>
      <c r="C133" s="135"/>
      <c r="D133" s="29"/>
    </row>
    <row r="134" spans="1:4" ht="36.75" customHeight="1">
      <c r="A134" s="37" t="s">
        <v>53</v>
      </c>
      <c r="B134" s="135">
        <v>283400</v>
      </c>
      <c r="C134" s="135"/>
      <c r="D134" s="29"/>
    </row>
    <row r="135" spans="1:4">
      <c r="A135" s="39" t="s">
        <v>716</v>
      </c>
      <c r="B135" s="135">
        <v>283400</v>
      </c>
      <c r="C135" s="135"/>
      <c r="D135" s="29"/>
    </row>
    <row r="136" spans="1:4" ht="47.25">
      <c r="A136" s="37" t="s">
        <v>55</v>
      </c>
      <c r="B136" s="135">
        <f>B137</f>
        <v>797900</v>
      </c>
      <c r="C136" s="135"/>
      <c r="D136" s="29"/>
    </row>
    <row r="137" spans="1:4">
      <c r="A137" s="39" t="s">
        <v>56</v>
      </c>
      <c r="B137" s="135">
        <f>B138+B139</f>
        <v>797900</v>
      </c>
      <c r="C137" s="135"/>
      <c r="D137" s="29"/>
    </row>
    <row r="138" spans="1:4">
      <c r="A138" s="99" t="s">
        <v>597</v>
      </c>
      <c r="B138" s="135">
        <v>612800</v>
      </c>
      <c r="C138" s="135"/>
      <c r="D138" s="29"/>
    </row>
    <row r="139" spans="1:4">
      <c r="A139" s="99" t="s">
        <v>598</v>
      </c>
      <c r="B139" s="135">
        <v>185100</v>
      </c>
      <c r="C139" s="135"/>
      <c r="D139" s="29"/>
    </row>
    <row r="140" spans="1:4">
      <c r="A140" s="100" t="s">
        <v>58</v>
      </c>
      <c r="B140" s="168">
        <f>B141</f>
        <v>1993000</v>
      </c>
      <c r="C140" s="135"/>
      <c r="D140" s="29"/>
    </row>
    <row r="141" spans="1:4" ht="47.25">
      <c r="A141" s="37" t="s">
        <v>49</v>
      </c>
      <c r="B141" s="135">
        <f>B146+B144+B142</f>
        <v>1993000</v>
      </c>
      <c r="C141" s="135"/>
      <c r="D141" s="29"/>
    </row>
    <row r="142" spans="1:4" ht="63">
      <c r="A142" s="37" t="s">
        <v>52</v>
      </c>
      <c r="B142" s="135">
        <f>B143</f>
        <v>788400</v>
      </c>
      <c r="C142" s="135"/>
      <c r="D142" s="29"/>
    </row>
    <row r="143" spans="1:4">
      <c r="A143" s="39" t="s">
        <v>717</v>
      </c>
      <c r="B143" s="135">
        <v>788400</v>
      </c>
      <c r="C143" s="135"/>
      <c r="D143" s="29"/>
    </row>
    <row r="144" spans="1:4" ht="47.25">
      <c r="A144" s="37" t="s">
        <v>53</v>
      </c>
      <c r="B144" s="135">
        <f>B145</f>
        <v>197100</v>
      </c>
      <c r="C144" s="135"/>
      <c r="D144" s="29"/>
    </row>
    <row r="145" spans="1:4">
      <c r="A145" s="39" t="s">
        <v>718</v>
      </c>
      <c r="B145" s="135">
        <v>197100</v>
      </c>
      <c r="C145" s="135"/>
      <c r="D145" s="29"/>
    </row>
    <row r="146" spans="1:4" ht="47.25">
      <c r="A146" s="37" t="s">
        <v>55</v>
      </c>
      <c r="B146" s="135">
        <f>B147</f>
        <v>1007500</v>
      </c>
      <c r="C146" s="135"/>
      <c r="D146" s="29"/>
    </row>
    <row r="147" spans="1:4">
      <c r="A147" s="39" t="s">
        <v>63</v>
      </c>
      <c r="B147" s="135">
        <f>B148+B149</f>
        <v>1007500</v>
      </c>
      <c r="C147" s="135"/>
      <c r="D147" s="29"/>
    </row>
    <row r="148" spans="1:4">
      <c r="A148" s="99" t="s">
        <v>597</v>
      </c>
      <c r="B148" s="135">
        <v>773800</v>
      </c>
      <c r="C148" s="135"/>
      <c r="D148" s="29"/>
    </row>
    <row r="149" spans="1:4">
      <c r="A149" s="99" t="s">
        <v>598</v>
      </c>
      <c r="B149" s="135">
        <v>233700</v>
      </c>
      <c r="C149" s="135"/>
      <c r="D149" s="29"/>
    </row>
    <row r="150" spans="1:4">
      <c r="A150" s="35" t="s">
        <v>339</v>
      </c>
      <c r="B150" s="168">
        <f>B151</f>
        <v>103300</v>
      </c>
      <c r="C150" s="135"/>
      <c r="D150" s="29"/>
    </row>
    <row r="151" spans="1:4" ht="47.25">
      <c r="A151" s="37" t="s">
        <v>49</v>
      </c>
      <c r="B151" s="135">
        <f>B152</f>
        <v>103300</v>
      </c>
      <c r="C151" s="135"/>
      <c r="D151" s="29"/>
    </row>
    <row r="152" spans="1:4" ht="63">
      <c r="A152" s="53" t="s">
        <v>325</v>
      </c>
      <c r="B152" s="135">
        <f>B153</f>
        <v>103300</v>
      </c>
      <c r="C152" s="135"/>
      <c r="D152" s="29"/>
    </row>
    <row r="153" spans="1:4">
      <c r="A153" s="39" t="s">
        <v>729</v>
      </c>
      <c r="B153" s="135">
        <f>B154+B155</f>
        <v>103300</v>
      </c>
      <c r="C153" s="135"/>
      <c r="D153" s="29"/>
    </row>
    <row r="154" spans="1:4">
      <c r="A154" s="99" t="s">
        <v>597</v>
      </c>
      <c r="B154" s="135">
        <v>79300</v>
      </c>
      <c r="C154" s="135"/>
      <c r="D154" s="29"/>
    </row>
    <row r="155" spans="1:4">
      <c r="A155" s="99" t="s">
        <v>598</v>
      </c>
      <c r="B155" s="135">
        <v>24000</v>
      </c>
      <c r="C155" s="135"/>
      <c r="D155" s="29"/>
    </row>
    <row r="156" spans="1:4">
      <c r="A156" s="161" t="s">
        <v>359</v>
      </c>
      <c r="B156" s="168">
        <f>B157+B160</f>
        <v>0</v>
      </c>
      <c r="C156" s="135"/>
      <c r="D156" s="29"/>
    </row>
    <row r="157" spans="1:4" ht="78.75">
      <c r="A157" s="37" t="s">
        <v>377</v>
      </c>
      <c r="B157" s="135">
        <f>B158+B159</f>
        <v>0</v>
      </c>
      <c r="C157" s="135"/>
      <c r="D157" s="29"/>
    </row>
    <row r="158" spans="1:4">
      <c r="A158" s="39" t="s">
        <v>674</v>
      </c>
      <c r="B158" s="135">
        <v>-1184</v>
      </c>
      <c r="C158" s="135"/>
      <c r="D158" s="29"/>
    </row>
    <row r="159" spans="1:4">
      <c r="A159" s="39" t="s">
        <v>675</v>
      </c>
      <c r="B159" s="135">
        <v>1184</v>
      </c>
      <c r="C159" s="135"/>
      <c r="D159" s="29"/>
    </row>
    <row r="160" spans="1:4" ht="47.25">
      <c r="A160" s="39" t="s">
        <v>379</v>
      </c>
      <c r="B160" s="135">
        <f>B161+B162</f>
        <v>0</v>
      </c>
      <c r="C160" s="135"/>
      <c r="D160" s="29"/>
    </row>
    <row r="161" spans="1:4">
      <c r="A161" s="39" t="s">
        <v>676</v>
      </c>
      <c r="B161" s="135">
        <v>-2349</v>
      </c>
      <c r="C161" s="135"/>
      <c r="D161" s="29"/>
    </row>
    <row r="162" spans="1:4">
      <c r="A162" s="111" t="s">
        <v>677</v>
      </c>
      <c r="B162" s="135">
        <v>2349</v>
      </c>
      <c r="C162" s="135"/>
      <c r="D162" s="29"/>
    </row>
    <row r="163" spans="1:4">
      <c r="A163" s="161" t="s">
        <v>687</v>
      </c>
      <c r="B163" s="168">
        <f>B171+B173+B167</f>
        <v>291500</v>
      </c>
      <c r="C163" s="135"/>
      <c r="D163" s="29"/>
    </row>
    <row r="164" spans="1:4">
      <c r="A164" s="35" t="s">
        <v>314</v>
      </c>
      <c r="B164" s="168">
        <f>B165</f>
        <v>291500</v>
      </c>
      <c r="C164" s="135"/>
      <c r="D164" s="29"/>
    </row>
    <row r="165" spans="1:4" ht="47.25">
      <c r="A165" s="37" t="s">
        <v>69</v>
      </c>
      <c r="B165" s="135">
        <f>B166</f>
        <v>291500</v>
      </c>
      <c r="C165" s="135"/>
      <c r="D165" s="29"/>
    </row>
    <row r="166" spans="1:4" ht="47.25">
      <c r="A166" s="37" t="s">
        <v>329</v>
      </c>
      <c r="B166" s="135">
        <f>B167+B171+B173</f>
        <v>291500</v>
      </c>
      <c r="C166" s="135"/>
      <c r="D166" s="29"/>
    </row>
    <row r="167" spans="1:4" ht="63">
      <c r="A167" s="53" t="s">
        <v>325</v>
      </c>
      <c r="B167" s="135">
        <f>B168</f>
        <v>312400</v>
      </c>
      <c r="C167" s="135"/>
      <c r="D167" s="29"/>
    </row>
    <row r="168" spans="1:4">
      <c r="A168" s="39" t="s">
        <v>607</v>
      </c>
      <c r="B168" s="135">
        <f>B169+B170</f>
        <v>312400</v>
      </c>
      <c r="C168" s="135"/>
      <c r="D168" s="29"/>
    </row>
    <row r="169" spans="1:4">
      <c r="A169" s="99" t="s">
        <v>597</v>
      </c>
      <c r="B169" s="135">
        <v>239900</v>
      </c>
      <c r="C169" s="135"/>
      <c r="D169" s="29"/>
    </row>
    <row r="170" spans="1:4">
      <c r="A170" s="99" t="s">
        <v>598</v>
      </c>
      <c r="B170" s="135">
        <v>72500</v>
      </c>
      <c r="C170" s="135"/>
      <c r="D170" s="29"/>
    </row>
    <row r="171" spans="1:4" ht="63">
      <c r="A171" s="37" t="s">
        <v>52</v>
      </c>
      <c r="B171" s="135">
        <f>B172</f>
        <v>-16720</v>
      </c>
      <c r="C171" s="135"/>
      <c r="D171" s="29"/>
    </row>
    <row r="172" spans="1:4">
      <c r="A172" s="39" t="s">
        <v>732</v>
      </c>
      <c r="B172" s="135">
        <v>-16720</v>
      </c>
      <c r="C172" s="135"/>
      <c r="D172" s="29"/>
    </row>
    <row r="173" spans="1:4" ht="47.25">
      <c r="A173" s="39" t="s">
        <v>53</v>
      </c>
      <c r="B173" s="135">
        <f>B174</f>
        <v>-4180</v>
      </c>
      <c r="C173" s="135"/>
      <c r="D173" s="29"/>
    </row>
    <row r="174" spans="1:4">
      <c r="A174" s="39" t="s">
        <v>733</v>
      </c>
      <c r="B174" s="135">
        <v>-4180</v>
      </c>
      <c r="C174" s="135"/>
      <c r="D174" s="29"/>
    </row>
    <row r="175" spans="1:4">
      <c r="A175" s="35" t="s">
        <v>90</v>
      </c>
      <c r="B175" s="168">
        <v>-20000</v>
      </c>
      <c r="C175" s="135"/>
      <c r="D175" s="29"/>
    </row>
    <row r="176" spans="1:4">
      <c r="A176" s="161" t="s">
        <v>359</v>
      </c>
      <c r="B176" s="135">
        <v>-20000</v>
      </c>
      <c r="C176" s="135"/>
      <c r="D176" s="29"/>
    </row>
    <row r="177" spans="1:4" ht="47.25">
      <c r="A177" s="37" t="s">
        <v>91</v>
      </c>
      <c r="B177" s="135">
        <v>-20000</v>
      </c>
      <c r="C177" s="135"/>
      <c r="D177" s="29"/>
    </row>
    <row r="178" spans="1:4" ht="47.25">
      <c r="A178" s="37" t="s">
        <v>129</v>
      </c>
      <c r="B178" s="135">
        <v>-20000</v>
      </c>
      <c r="C178" s="135"/>
      <c r="D178" s="29"/>
    </row>
    <row r="179" spans="1:4">
      <c r="A179" s="39" t="s">
        <v>728</v>
      </c>
      <c r="B179" s="135">
        <v>-20000</v>
      </c>
      <c r="C179" s="135"/>
      <c r="D179" s="29"/>
    </row>
    <row r="180" spans="1:4">
      <c r="A180" s="49" t="s">
        <v>65</v>
      </c>
      <c r="B180" s="136">
        <f>B119+B120</f>
        <v>315797599.55000001</v>
      </c>
      <c r="C180" s="136">
        <f t="shared" ref="C180:D180" si="27">C119+C120</f>
        <v>325229320</v>
      </c>
      <c r="D180" s="136">
        <f t="shared" si="27"/>
        <v>265357300</v>
      </c>
    </row>
    <row r="181" spans="1:4">
      <c r="A181" s="51" t="s">
        <v>66</v>
      </c>
      <c r="B181" s="45">
        <v>62008100</v>
      </c>
      <c r="C181" s="45">
        <v>51846700</v>
      </c>
      <c r="D181" s="45">
        <v>51846700</v>
      </c>
    </row>
    <row r="182" spans="1:4">
      <c r="A182" s="39" t="s">
        <v>2</v>
      </c>
      <c r="B182" s="38">
        <f>B183</f>
        <v>1403900</v>
      </c>
      <c r="C182" s="38"/>
      <c r="D182" s="38"/>
    </row>
    <row r="183" spans="1:4">
      <c r="A183" s="49" t="s">
        <v>67</v>
      </c>
      <c r="B183" s="38">
        <f>B184+B194</f>
        <v>1403900</v>
      </c>
      <c r="C183" s="38"/>
      <c r="D183" s="38"/>
    </row>
    <row r="184" spans="1:4">
      <c r="A184" s="49" t="s">
        <v>68</v>
      </c>
      <c r="B184" s="38">
        <f>B190+B192+B186</f>
        <v>1403900</v>
      </c>
      <c r="C184" s="38"/>
      <c r="D184" s="38"/>
    </row>
    <row r="185" spans="1:4" ht="47.25">
      <c r="A185" s="37" t="s">
        <v>70</v>
      </c>
      <c r="B185" s="38">
        <f>B186+B190+B192</f>
        <v>1403900</v>
      </c>
      <c r="C185" s="38"/>
      <c r="D185" s="38"/>
    </row>
    <row r="186" spans="1:4" ht="63">
      <c r="A186" s="53" t="s">
        <v>325</v>
      </c>
      <c r="B186" s="38">
        <f>B187</f>
        <v>1499500</v>
      </c>
      <c r="C186" s="38"/>
      <c r="D186" s="38"/>
    </row>
    <row r="187" spans="1:4">
      <c r="A187" s="39" t="s">
        <v>608</v>
      </c>
      <c r="B187" s="38">
        <f>B188+B189</f>
        <v>1499500</v>
      </c>
      <c r="C187" s="38"/>
      <c r="D187" s="38"/>
    </row>
    <row r="188" spans="1:4">
      <c r="A188" s="99" t="s">
        <v>597</v>
      </c>
      <c r="B188" s="38">
        <v>1151700</v>
      </c>
      <c r="C188" s="38"/>
      <c r="D188" s="38"/>
    </row>
    <row r="189" spans="1:4">
      <c r="A189" s="99" t="s">
        <v>598</v>
      </c>
      <c r="B189" s="38">
        <v>347800</v>
      </c>
      <c r="C189" s="38"/>
      <c r="D189" s="38"/>
    </row>
    <row r="190" spans="1:4" ht="63">
      <c r="A190" s="37" t="s">
        <v>52</v>
      </c>
      <c r="B190" s="38">
        <f>B191</f>
        <v>-76480</v>
      </c>
      <c r="C190" s="38"/>
      <c r="D190" s="38"/>
    </row>
    <row r="191" spans="1:4">
      <c r="A191" s="39" t="s">
        <v>685</v>
      </c>
      <c r="B191" s="38">
        <v>-76480</v>
      </c>
      <c r="C191" s="38"/>
      <c r="D191" s="38"/>
    </row>
    <row r="192" spans="1:4" ht="47.25">
      <c r="A192" s="39" t="s">
        <v>53</v>
      </c>
      <c r="B192" s="38">
        <f>B193</f>
        <v>-19120</v>
      </c>
      <c r="C192" s="38"/>
      <c r="D192" s="38"/>
    </row>
    <row r="193" spans="1:4">
      <c r="A193" s="39" t="s">
        <v>686</v>
      </c>
      <c r="B193" s="38">
        <v>-19120</v>
      </c>
      <c r="C193" s="38"/>
      <c r="D193" s="38"/>
    </row>
    <row r="194" spans="1:4" ht="31.5">
      <c r="A194" s="37" t="s">
        <v>73</v>
      </c>
      <c r="B194" s="38">
        <f>B195</f>
        <v>0</v>
      </c>
      <c r="C194" s="38"/>
      <c r="D194" s="38"/>
    </row>
    <row r="195" spans="1:4" ht="31.5">
      <c r="A195" s="37" t="s">
        <v>74</v>
      </c>
      <c r="B195" s="38">
        <f>B196+B197</f>
        <v>0</v>
      </c>
      <c r="C195" s="38"/>
      <c r="D195" s="38"/>
    </row>
    <row r="196" spans="1:4">
      <c r="A196" s="39" t="s">
        <v>649</v>
      </c>
      <c r="B196" s="38">
        <v>-2000</v>
      </c>
      <c r="C196" s="38"/>
      <c r="D196" s="38"/>
    </row>
    <row r="197" spans="1:4">
      <c r="A197" s="39" t="s">
        <v>650</v>
      </c>
      <c r="B197" s="38">
        <v>2000</v>
      </c>
      <c r="C197" s="38"/>
      <c r="D197" s="38"/>
    </row>
    <row r="198" spans="1:4">
      <c r="A198" s="52" t="s">
        <v>75</v>
      </c>
      <c r="B198" s="54">
        <f>B181+B182</f>
        <v>63412000</v>
      </c>
      <c r="C198" s="54">
        <f t="shared" ref="C198:D198" si="28">C181+C182</f>
        <v>51846700</v>
      </c>
      <c r="D198" s="54">
        <f t="shared" si="28"/>
        <v>51846700</v>
      </c>
    </row>
    <row r="199" spans="1:4">
      <c r="A199" s="35" t="s">
        <v>76</v>
      </c>
      <c r="B199" s="136">
        <v>155358188.47999999</v>
      </c>
      <c r="C199" s="136">
        <v>149423900</v>
      </c>
      <c r="D199" s="136">
        <v>151029200</v>
      </c>
    </row>
    <row r="200" spans="1:4">
      <c r="A200" s="37" t="s">
        <v>2</v>
      </c>
      <c r="B200" s="137">
        <f>B201+B208+B212</f>
        <v>-781138.48</v>
      </c>
      <c r="C200" s="137"/>
      <c r="D200" s="137"/>
    </row>
    <row r="201" spans="1:4">
      <c r="A201" s="55" t="s">
        <v>29</v>
      </c>
      <c r="B201" s="136">
        <f>B202+B205</f>
        <v>18861.519999999997</v>
      </c>
      <c r="C201" s="137"/>
      <c r="D201" s="137"/>
    </row>
    <row r="202" spans="1:4">
      <c r="A202" s="35" t="s">
        <v>425</v>
      </c>
      <c r="B202" s="142">
        <f>B203</f>
        <v>67000</v>
      </c>
      <c r="C202" s="137"/>
      <c r="D202" s="137"/>
    </row>
    <row r="203" spans="1:4" ht="31.5">
      <c r="A203" s="37" t="s">
        <v>427</v>
      </c>
      <c r="B203" s="163">
        <f>B204</f>
        <v>67000</v>
      </c>
      <c r="C203" s="137"/>
      <c r="D203" s="137"/>
    </row>
    <row r="204" spans="1:4">
      <c r="A204" s="162" t="s">
        <v>678</v>
      </c>
      <c r="B204" s="163">
        <v>67000</v>
      </c>
      <c r="C204" s="137"/>
      <c r="D204" s="137"/>
    </row>
    <row r="205" spans="1:4">
      <c r="A205" s="56" t="s">
        <v>79</v>
      </c>
      <c r="B205" s="163">
        <f>B206</f>
        <v>-48138.48</v>
      </c>
      <c r="C205" s="137"/>
      <c r="D205" s="137"/>
    </row>
    <row r="206" spans="1:4" ht="47.25">
      <c r="A206" s="37" t="s">
        <v>431</v>
      </c>
      <c r="B206" s="163">
        <f>B207</f>
        <v>-48138.48</v>
      </c>
      <c r="C206" s="137"/>
      <c r="D206" s="137"/>
    </row>
    <row r="207" spans="1:4">
      <c r="A207" s="162" t="s">
        <v>707</v>
      </c>
      <c r="B207" s="163">
        <v>-48138.48</v>
      </c>
      <c r="C207" s="137"/>
      <c r="D207" s="137"/>
    </row>
    <row r="208" spans="1:4">
      <c r="A208" s="126" t="s">
        <v>47</v>
      </c>
      <c r="B208" s="142">
        <f>B209</f>
        <v>-800000</v>
      </c>
      <c r="C208" s="137"/>
      <c r="D208" s="137"/>
    </row>
    <row r="209" spans="1:4" ht="47.25">
      <c r="A209" s="73" t="s">
        <v>49</v>
      </c>
      <c r="B209" s="163">
        <f>B210</f>
        <v>-800000</v>
      </c>
      <c r="C209" s="137"/>
      <c r="D209" s="137"/>
    </row>
    <row r="210" spans="1:4" ht="47.25">
      <c r="A210" s="37" t="s">
        <v>466</v>
      </c>
      <c r="B210" s="163">
        <f>B211</f>
        <v>-800000</v>
      </c>
      <c r="C210" s="137"/>
      <c r="D210" s="137"/>
    </row>
    <row r="211" spans="1:4">
      <c r="A211" s="162" t="s">
        <v>679</v>
      </c>
      <c r="B211" s="163">
        <v>-800000</v>
      </c>
      <c r="C211" s="137"/>
      <c r="D211" s="137"/>
    </row>
    <row r="212" spans="1:4">
      <c r="A212" s="102" t="s">
        <v>602</v>
      </c>
      <c r="B212" s="146">
        <f>B213</f>
        <v>0</v>
      </c>
      <c r="C212" s="146"/>
      <c r="D212" s="146"/>
    </row>
    <row r="213" spans="1:4">
      <c r="A213" s="56" t="s">
        <v>79</v>
      </c>
      <c r="B213" s="146">
        <f>B214</f>
        <v>0</v>
      </c>
      <c r="C213" s="146"/>
      <c r="D213" s="146"/>
    </row>
    <row r="214" spans="1:4" ht="47.25">
      <c r="A214" s="37" t="s">
        <v>80</v>
      </c>
      <c r="B214" s="137"/>
      <c r="C214" s="137"/>
      <c r="D214" s="137"/>
    </row>
    <row r="215" spans="1:4" ht="110.25">
      <c r="A215" s="37" t="s">
        <v>81</v>
      </c>
      <c r="B215" s="137">
        <f>B216+B217</f>
        <v>0</v>
      </c>
      <c r="C215" s="137"/>
      <c r="D215" s="137"/>
    </row>
    <row r="216" spans="1:4">
      <c r="A216" s="39" t="s">
        <v>651</v>
      </c>
      <c r="B216" s="137">
        <v>-248282</v>
      </c>
      <c r="C216" s="137"/>
      <c r="D216" s="137"/>
    </row>
    <row r="217" spans="1:4">
      <c r="A217" s="39" t="s">
        <v>652</v>
      </c>
      <c r="B217" s="137">
        <v>248282</v>
      </c>
      <c r="C217" s="137"/>
      <c r="D217" s="137"/>
    </row>
    <row r="218" spans="1:4">
      <c r="A218" s="35" t="s">
        <v>83</v>
      </c>
      <c r="B218" s="136">
        <f>B199+B200</f>
        <v>154577050</v>
      </c>
      <c r="C218" s="136">
        <f t="shared" ref="C218:D218" si="29">C199+C200</f>
        <v>149423900</v>
      </c>
      <c r="D218" s="136">
        <f t="shared" si="29"/>
        <v>151029200</v>
      </c>
    </row>
    <row r="219" spans="1:4">
      <c r="A219" s="35" t="s">
        <v>84</v>
      </c>
      <c r="B219" s="136">
        <v>26359292.279999997</v>
      </c>
      <c r="C219" s="136">
        <v>12895300</v>
      </c>
      <c r="D219" s="136">
        <v>12895300</v>
      </c>
    </row>
    <row r="220" spans="1:4">
      <c r="A220" s="37" t="s">
        <v>2</v>
      </c>
      <c r="B220" s="137">
        <f>B221</f>
        <v>-1992983</v>
      </c>
      <c r="C220" s="137"/>
      <c r="D220" s="137"/>
    </row>
    <row r="221" spans="1:4">
      <c r="A221" s="55" t="s">
        <v>29</v>
      </c>
      <c r="B221" s="142">
        <f>B222</f>
        <v>-1992983</v>
      </c>
      <c r="C221" s="163"/>
      <c r="D221" s="163"/>
    </row>
    <row r="222" spans="1:4">
      <c r="A222" s="55" t="s">
        <v>478</v>
      </c>
      <c r="B222" s="142">
        <f>B223</f>
        <v>-1992983</v>
      </c>
      <c r="C222" s="142"/>
      <c r="D222" s="142"/>
    </row>
    <row r="223" spans="1:4" ht="47.25">
      <c r="A223" s="37" t="s">
        <v>86</v>
      </c>
      <c r="B223" s="137">
        <f>B224+B226+B228+B230+B232</f>
        <v>-1992983</v>
      </c>
      <c r="C223" s="137"/>
      <c r="D223" s="137"/>
    </row>
    <row r="224" spans="1:4" ht="47.25">
      <c r="A224" s="37" t="s">
        <v>482</v>
      </c>
      <c r="B224" s="143">
        <f>B225</f>
        <v>68017</v>
      </c>
      <c r="C224" s="143"/>
      <c r="D224" s="143"/>
    </row>
    <row r="225" spans="1:4">
      <c r="A225" s="39" t="s">
        <v>680</v>
      </c>
      <c r="B225" s="143">
        <v>68017</v>
      </c>
      <c r="C225" s="143"/>
      <c r="D225" s="143"/>
    </row>
    <row r="226" spans="1:4" ht="63">
      <c r="A226" s="37" t="s">
        <v>52</v>
      </c>
      <c r="B226" s="134">
        <f>B227</f>
        <v>-214600</v>
      </c>
      <c r="C226" s="143"/>
      <c r="D226" s="143"/>
    </row>
    <row r="227" spans="1:4">
      <c r="A227" s="128" t="s">
        <v>684</v>
      </c>
      <c r="B227" s="134">
        <v>-214600</v>
      </c>
      <c r="C227" s="143"/>
      <c r="D227" s="143"/>
    </row>
    <row r="228" spans="1:4" ht="47.25">
      <c r="A228" s="37" t="s">
        <v>53</v>
      </c>
      <c r="B228" s="134">
        <f>B229</f>
        <v>-53650</v>
      </c>
      <c r="C228" s="143"/>
      <c r="D228" s="143"/>
    </row>
    <row r="229" spans="1:4">
      <c r="A229" s="128" t="s">
        <v>681</v>
      </c>
      <c r="B229" s="134">
        <v>-53650</v>
      </c>
      <c r="C229" s="143"/>
      <c r="D229" s="143"/>
    </row>
    <row r="230" spans="1:4" ht="63">
      <c r="A230" s="39" t="s">
        <v>52</v>
      </c>
      <c r="B230" s="134">
        <f>B231</f>
        <v>-1434200</v>
      </c>
      <c r="C230" s="143"/>
      <c r="D230" s="143"/>
    </row>
    <row r="231" spans="1:4">
      <c r="A231" s="128" t="s">
        <v>683</v>
      </c>
      <c r="B231" s="134">
        <v>-1434200</v>
      </c>
      <c r="C231" s="143"/>
      <c r="D231" s="143"/>
    </row>
    <row r="232" spans="1:4" ht="47.25">
      <c r="A232" s="39" t="s">
        <v>53</v>
      </c>
      <c r="B232" s="134">
        <f>B233</f>
        <v>-358550</v>
      </c>
      <c r="C232" s="143"/>
      <c r="D232" s="143"/>
    </row>
    <row r="233" spans="1:4">
      <c r="A233" s="128" t="s">
        <v>682</v>
      </c>
      <c r="B233" s="134">
        <v>-358550</v>
      </c>
      <c r="C233" s="143"/>
      <c r="D233" s="143"/>
    </row>
    <row r="234" spans="1:4">
      <c r="A234" s="35" t="s">
        <v>88</v>
      </c>
      <c r="B234" s="136">
        <f>B219+B220</f>
        <v>24366309.279999997</v>
      </c>
      <c r="C234" s="136">
        <f t="shared" ref="C234:D234" si="30">C219+C220</f>
        <v>12895300</v>
      </c>
      <c r="D234" s="136">
        <f t="shared" si="30"/>
        <v>12895300</v>
      </c>
    </row>
    <row r="235" spans="1:4" ht="31.5">
      <c r="A235" s="35" t="s">
        <v>89</v>
      </c>
      <c r="B235" s="57">
        <v>1595582.4</v>
      </c>
      <c r="C235" s="40">
        <v>3000000</v>
      </c>
      <c r="D235" s="40">
        <v>3000000</v>
      </c>
    </row>
    <row r="236" spans="1:4">
      <c r="A236" s="37" t="s">
        <v>2</v>
      </c>
      <c r="B236" s="59">
        <f>B237</f>
        <v>-114717</v>
      </c>
      <c r="C236" s="58" t="s">
        <v>85</v>
      </c>
      <c r="D236" s="58" t="s">
        <v>85</v>
      </c>
    </row>
    <row r="237" spans="1:4">
      <c r="A237" s="35" t="s">
        <v>90</v>
      </c>
      <c r="B237" s="59">
        <f>B238</f>
        <v>-114717</v>
      </c>
      <c r="C237" s="58"/>
      <c r="D237" s="58"/>
    </row>
    <row r="238" spans="1:4" ht="47.25">
      <c r="A238" s="37" t="s">
        <v>91</v>
      </c>
      <c r="B238" s="59">
        <f>B239</f>
        <v>-114717</v>
      </c>
      <c r="C238" s="58"/>
      <c r="D238" s="58"/>
    </row>
    <row r="239" spans="1:4">
      <c r="A239" s="37" t="s">
        <v>92</v>
      </c>
      <c r="B239" s="59">
        <f>B240</f>
        <v>-114717</v>
      </c>
      <c r="C239" s="58"/>
      <c r="D239" s="58"/>
    </row>
    <row r="240" spans="1:4">
      <c r="A240" s="129" t="s">
        <v>93</v>
      </c>
      <c r="B240" s="59">
        <v>-114717</v>
      </c>
      <c r="C240" s="58"/>
      <c r="D240" s="58"/>
    </row>
    <row r="241" spans="1:4" ht="31.5">
      <c r="A241" s="35" t="s">
        <v>94</v>
      </c>
      <c r="B241" s="57">
        <f>B235+B236</f>
        <v>1480865.4</v>
      </c>
      <c r="C241" s="40">
        <v>3000000</v>
      </c>
      <c r="D241" s="40">
        <v>3000000</v>
      </c>
    </row>
    <row r="242" spans="1:4" ht="47.25">
      <c r="A242" s="35" t="s">
        <v>95</v>
      </c>
      <c r="B242" s="40">
        <v>20545400</v>
      </c>
      <c r="C242" s="40">
        <v>15238900</v>
      </c>
      <c r="D242" s="40">
        <v>15639000</v>
      </c>
    </row>
    <row r="243" spans="1:4">
      <c r="A243" s="37" t="s">
        <v>2</v>
      </c>
      <c r="B243" s="40">
        <v>0</v>
      </c>
      <c r="C243" s="40">
        <v>0</v>
      </c>
      <c r="D243" s="40">
        <v>0</v>
      </c>
    </row>
    <row r="244" spans="1:4" ht="47.25">
      <c r="A244" s="35" t="s">
        <v>96</v>
      </c>
      <c r="B244" s="40">
        <v>20545400</v>
      </c>
      <c r="C244" s="40">
        <v>15238900</v>
      </c>
      <c r="D244" s="40">
        <v>15639000</v>
      </c>
    </row>
    <row r="245" spans="1:4" ht="31.5">
      <c r="A245" s="56" t="s">
        <v>706</v>
      </c>
      <c r="B245" s="63">
        <f>B242+B235+B219+B199+B181+B119+B105+B88+B85+B82+B47</f>
        <v>638207222.71000004</v>
      </c>
      <c r="C245" s="63">
        <f>C242+C235+C219+C199+C181+C119+C105+C88+C85+C82+C47</f>
        <v>569816560</v>
      </c>
      <c r="D245" s="47">
        <v>557148900</v>
      </c>
    </row>
    <row r="246" spans="1:4">
      <c r="A246" s="60" t="s">
        <v>2</v>
      </c>
      <c r="B246" s="61">
        <f>B243+B236+B220+B200+B182+B120+B89+B86+B48+B109</f>
        <v>40572730.299999997</v>
      </c>
      <c r="C246" s="61">
        <f>C243+C236+C220+C200+C182+C120+C89+C86+C48+C109</f>
        <v>46101460</v>
      </c>
      <c r="D246" s="62">
        <f>D243+D236+D220+D200+D182+D120+D89+D86+D48</f>
        <v>0</v>
      </c>
    </row>
    <row r="247" spans="1:4">
      <c r="A247" s="56" t="s">
        <v>97</v>
      </c>
      <c r="B247" s="63">
        <f>B245+B246</f>
        <v>678779953.00999999</v>
      </c>
      <c r="C247" s="63">
        <f t="shared" ref="C247:D247" si="31">C245+C246</f>
        <v>615918020</v>
      </c>
      <c r="D247" s="63">
        <f t="shared" si="31"/>
        <v>557148900</v>
      </c>
    </row>
    <row r="248" spans="1:4">
      <c r="A248" s="94"/>
      <c r="B248" s="172"/>
      <c r="C248" s="172"/>
      <c r="D248" s="172"/>
    </row>
    <row r="249" spans="1:4">
      <c r="A249" s="94"/>
      <c r="B249" s="172">
        <f>B246-B11</f>
        <v>0</v>
      </c>
      <c r="C249" s="172"/>
      <c r="D249" s="172"/>
    </row>
    <row r="250" spans="1:4" ht="16.5" customHeight="1">
      <c r="A250" s="94"/>
      <c r="B250" s="172"/>
      <c r="C250" s="172"/>
      <c r="D250" s="172"/>
    </row>
    <row r="251" spans="1:4" ht="16.5" customHeight="1">
      <c r="A251" s="94" t="s">
        <v>719</v>
      </c>
      <c r="B251" s="172">
        <f>B232+B230+B228+B226+B192+B190+B173+B171+B144+B142+B134+B132+B61+B59</f>
        <v>0</v>
      </c>
      <c r="C251" s="172"/>
      <c r="D251" s="172"/>
    </row>
    <row r="252" spans="1:4" ht="16.5" customHeight="1">
      <c r="A252" s="94" t="s">
        <v>720</v>
      </c>
      <c r="B252" s="172">
        <f>B238+B51+B53+B56+B63+B71+B224+B206+B203+B67+B177</f>
        <v>-2.9103830456733704E-11</v>
      </c>
      <c r="C252" s="172"/>
      <c r="D252" s="172"/>
    </row>
    <row r="253" spans="1:4" ht="16.5" customHeight="1">
      <c r="A253" s="94" t="s">
        <v>722</v>
      </c>
      <c r="B253" s="172">
        <f>B210+B186+B167+B152+B146+B136+B124+B112+B100+B98+B65</f>
        <v>40572730.299999997</v>
      </c>
      <c r="C253" s="172"/>
      <c r="D253" s="172"/>
    </row>
    <row r="255" spans="1:4">
      <c r="A255" s="151" t="s">
        <v>673</v>
      </c>
      <c r="B255" s="152" t="s">
        <v>666</v>
      </c>
      <c r="C255" s="152" t="s">
        <v>667</v>
      </c>
      <c r="D255" s="153" t="s">
        <v>668</v>
      </c>
    </row>
    <row r="256" spans="1:4">
      <c r="A256" s="151" t="s">
        <v>669</v>
      </c>
      <c r="B256" s="154"/>
      <c r="C256" s="155">
        <v>0.8</v>
      </c>
      <c r="D256" s="155">
        <v>0.2</v>
      </c>
    </row>
    <row r="257" spans="1:4">
      <c r="A257" s="159" t="s">
        <v>672</v>
      </c>
      <c r="B257" s="160">
        <f>B258+B259+B260</f>
        <v>0</v>
      </c>
      <c r="C257" s="160">
        <f t="shared" ref="C257:D257" si="32">C258+C259+C260</f>
        <v>0</v>
      </c>
      <c r="D257" s="160">
        <f t="shared" si="32"/>
        <v>0</v>
      </c>
    </row>
    <row r="258" spans="1:4">
      <c r="A258" s="156" t="s">
        <v>670</v>
      </c>
      <c r="B258" s="157">
        <f>C258+D258</f>
        <v>-116500</v>
      </c>
      <c r="C258" s="158">
        <v>-93200</v>
      </c>
      <c r="D258" s="157">
        <v>-23300</v>
      </c>
    </row>
    <row r="259" spans="1:4">
      <c r="A259" s="156" t="s">
        <v>29</v>
      </c>
      <c r="B259" s="157">
        <f>C259+D259</f>
        <v>-2286000</v>
      </c>
      <c r="C259" s="158">
        <v>-1828800</v>
      </c>
      <c r="D259" s="157">
        <v>-457200</v>
      </c>
    </row>
    <row r="260" spans="1:4">
      <c r="A260" s="156" t="s">
        <v>671</v>
      </c>
      <c r="B260" s="186">
        <f>-B258-B259</f>
        <v>2402500</v>
      </c>
      <c r="C260" s="186">
        <f t="shared" ref="C260:D260" si="33">-C258-C259</f>
        <v>1922000</v>
      </c>
      <c r="D260" s="186">
        <f t="shared" si="33"/>
        <v>480500</v>
      </c>
    </row>
  </sheetData>
  <mergeCells count="1">
    <mergeCell ref="A1:D1"/>
  </mergeCells>
  <pageMargins left="0.70866141732283472" right="0.70866141732283472" top="0.15748031496062992" bottom="0.15748031496062992" header="0.31496062992125984" footer="0.31496062992125984"/>
  <pageSetup paperSize="9" scale="7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3"/>
  <sheetViews>
    <sheetView topLeftCell="A495" workbookViewId="0">
      <selection activeCell="A499" sqref="A1:G499"/>
    </sheetView>
  </sheetViews>
  <sheetFormatPr defaultRowHeight="15"/>
  <cols>
    <col min="1" max="1" width="32.5703125" style="96" customWidth="1"/>
    <col min="2" max="2" width="14.42578125" style="96" customWidth="1"/>
    <col min="3" max="4" width="7.28515625" style="96" customWidth="1"/>
    <col min="5" max="5" width="16.28515625" style="96" customWidth="1"/>
    <col min="6" max="6" width="16.140625" style="96" customWidth="1"/>
    <col min="7" max="7" width="15.85546875" style="96" customWidth="1"/>
    <col min="8" max="8" width="16" customWidth="1"/>
    <col min="9" max="9" width="9.140625" style="177"/>
    <col min="10" max="10" width="11.85546875" customWidth="1"/>
  </cols>
  <sheetData>
    <row r="1" spans="1:9" ht="18.75">
      <c r="A1" s="182" t="s">
        <v>506</v>
      </c>
      <c r="B1" s="182"/>
      <c r="C1" s="182"/>
      <c r="D1" s="182"/>
      <c r="E1" s="182"/>
      <c r="F1" s="182"/>
      <c r="G1" s="182"/>
      <c r="I1" s="176"/>
    </row>
    <row r="2" spans="1:9" ht="18.75">
      <c r="A2" s="183" t="s">
        <v>507</v>
      </c>
      <c r="B2" s="183"/>
      <c r="C2" s="183"/>
      <c r="D2" s="183"/>
      <c r="E2" s="183"/>
      <c r="F2" s="183"/>
      <c r="G2" s="183"/>
    </row>
    <row r="3" spans="1:9" ht="18.75">
      <c r="A3" s="183" t="s">
        <v>98</v>
      </c>
      <c r="B3" s="183"/>
      <c r="C3" s="183"/>
      <c r="D3" s="183"/>
      <c r="E3" s="183"/>
      <c r="F3" s="183"/>
      <c r="G3" s="183"/>
    </row>
    <row r="4" spans="1:9" ht="18.75">
      <c r="A4" s="183" t="s">
        <v>99</v>
      </c>
      <c r="B4" s="183"/>
      <c r="C4" s="183"/>
      <c r="D4" s="183"/>
      <c r="E4" s="183"/>
      <c r="F4" s="183"/>
      <c r="G4" s="183"/>
    </row>
    <row r="5" spans="1:9" ht="18.75">
      <c r="A5" s="183" t="s">
        <v>508</v>
      </c>
      <c r="B5" s="183"/>
      <c r="C5" s="183"/>
      <c r="D5" s="183"/>
      <c r="E5" s="183"/>
      <c r="F5" s="183"/>
      <c r="G5" s="183"/>
    </row>
    <row r="6" spans="1:9" ht="18.75">
      <c r="A6" s="181"/>
      <c r="B6" s="181"/>
      <c r="C6" s="181"/>
      <c r="D6" s="181"/>
      <c r="E6" s="181"/>
      <c r="F6" s="181"/>
      <c r="G6" s="181"/>
    </row>
    <row r="7" spans="1:9" ht="81" customHeight="1">
      <c r="A7" s="184" t="s">
        <v>509</v>
      </c>
      <c r="B7" s="184"/>
      <c r="C7" s="184"/>
      <c r="D7" s="184"/>
      <c r="E7" s="184"/>
      <c r="F7" s="184"/>
      <c r="G7" s="184"/>
    </row>
    <row r="8" spans="1:9" ht="15.75">
      <c r="A8" s="185" t="s">
        <v>100</v>
      </c>
      <c r="B8" s="185"/>
      <c r="C8" s="185"/>
      <c r="D8" s="185"/>
      <c r="E8" s="185"/>
      <c r="F8" s="185"/>
      <c r="G8" s="185"/>
    </row>
    <row r="9" spans="1:9" ht="15.75">
      <c r="A9" s="72" t="s">
        <v>0</v>
      </c>
      <c r="B9" s="2" t="s">
        <v>101</v>
      </c>
      <c r="C9" s="72" t="s">
        <v>510</v>
      </c>
      <c r="D9" s="72" t="s">
        <v>102</v>
      </c>
      <c r="E9" s="72" t="s">
        <v>511</v>
      </c>
      <c r="F9" s="72" t="s">
        <v>512</v>
      </c>
      <c r="G9" s="72" t="s">
        <v>737</v>
      </c>
    </row>
    <row r="10" spans="1:9" ht="15.75">
      <c r="A10" s="75">
        <v>1</v>
      </c>
      <c r="B10" s="75">
        <v>2</v>
      </c>
      <c r="C10" s="75">
        <v>3</v>
      </c>
      <c r="D10" s="75">
        <v>4</v>
      </c>
      <c r="E10" s="75"/>
      <c r="F10" s="75"/>
      <c r="G10" s="75"/>
    </row>
    <row r="11" spans="1:9" ht="94.5">
      <c r="A11" s="42" t="s">
        <v>513</v>
      </c>
      <c r="B11" s="76" t="s">
        <v>130</v>
      </c>
      <c r="C11" s="77" t="s">
        <v>514</v>
      </c>
      <c r="D11" s="77" t="s">
        <v>122</v>
      </c>
      <c r="E11" s="113">
        <v>50223365.399999999</v>
      </c>
      <c r="F11" s="113">
        <v>25362800</v>
      </c>
      <c r="G11" s="113">
        <v>25788600</v>
      </c>
    </row>
    <row r="12" spans="1:9" ht="126">
      <c r="A12" s="42" t="s">
        <v>131</v>
      </c>
      <c r="B12" s="76" t="s">
        <v>132</v>
      </c>
      <c r="C12" s="77" t="s">
        <v>514</v>
      </c>
      <c r="D12" s="77" t="s">
        <v>122</v>
      </c>
      <c r="E12" s="113">
        <v>7476465.4000000004</v>
      </c>
      <c r="F12" s="113">
        <v>8928900</v>
      </c>
      <c r="G12" s="113">
        <v>8928900</v>
      </c>
    </row>
    <row r="13" spans="1:9" ht="47.25">
      <c r="A13" s="43" t="s">
        <v>496</v>
      </c>
      <c r="B13" s="2" t="s">
        <v>497</v>
      </c>
      <c r="C13" s="78" t="s">
        <v>514</v>
      </c>
      <c r="D13" s="78" t="s">
        <v>122</v>
      </c>
      <c r="E13" s="114">
        <v>1480865.4</v>
      </c>
      <c r="F13" s="114">
        <v>3000000</v>
      </c>
      <c r="G13" s="114">
        <v>3000000</v>
      </c>
    </row>
    <row r="14" spans="1:9" ht="31.5">
      <c r="A14" s="43" t="s">
        <v>92</v>
      </c>
      <c r="B14" s="2" t="s">
        <v>498</v>
      </c>
      <c r="C14" s="78" t="s">
        <v>514</v>
      </c>
      <c r="D14" s="78" t="s">
        <v>122</v>
      </c>
      <c r="E14" s="114">
        <v>1480865.4</v>
      </c>
      <c r="F14" s="114">
        <v>3000000</v>
      </c>
      <c r="G14" s="114">
        <v>3000000</v>
      </c>
    </row>
    <row r="15" spans="1:9" ht="31.5">
      <c r="A15" s="43" t="s">
        <v>499</v>
      </c>
      <c r="B15" s="2" t="s">
        <v>498</v>
      </c>
      <c r="C15" s="78" t="s">
        <v>515</v>
      </c>
      <c r="D15" s="78" t="s">
        <v>500</v>
      </c>
      <c r="E15" s="114">
        <v>1480865.4</v>
      </c>
      <c r="F15" s="114">
        <v>3000000</v>
      </c>
      <c r="G15" s="114">
        <v>3000000</v>
      </c>
    </row>
    <row r="16" spans="1:9" ht="31.5">
      <c r="A16" s="43" t="s">
        <v>133</v>
      </c>
      <c r="B16" s="2" t="s">
        <v>134</v>
      </c>
      <c r="C16" s="78" t="s">
        <v>514</v>
      </c>
      <c r="D16" s="78" t="s">
        <v>122</v>
      </c>
      <c r="E16" s="114">
        <v>5964900</v>
      </c>
      <c r="F16" s="114">
        <v>5928900</v>
      </c>
      <c r="G16" s="114">
        <v>5928900</v>
      </c>
    </row>
    <row r="17" spans="1:9" ht="157.5">
      <c r="A17" s="43" t="s">
        <v>135</v>
      </c>
      <c r="B17" s="2" t="s">
        <v>136</v>
      </c>
      <c r="C17" s="78" t="s">
        <v>514</v>
      </c>
      <c r="D17" s="78" t="s">
        <v>122</v>
      </c>
      <c r="E17" s="114">
        <v>5964900</v>
      </c>
      <c r="F17" s="114">
        <v>5898200</v>
      </c>
      <c r="G17" s="114">
        <v>5898200</v>
      </c>
    </row>
    <row r="18" spans="1:9" ht="47.25">
      <c r="A18" s="43" t="s">
        <v>109</v>
      </c>
      <c r="B18" s="2" t="s">
        <v>136</v>
      </c>
      <c r="C18" s="78" t="s">
        <v>516</v>
      </c>
      <c r="D18" s="78" t="s">
        <v>110</v>
      </c>
      <c r="E18" s="114">
        <v>5703400</v>
      </c>
      <c r="F18" s="114">
        <v>5664200</v>
      </c>
      <c r="G18" s="114">
        <v>5664200</v>
      </c>
    </row>
    <row r="19" spans="1:9" ht="63">
      <c r="A19" s="43" t="s">
        <v>114</v>
      </c>
      <c r="B19" s="2" t="s">
        <v>136</v>
      </c>
      <c r="C19" s="78" t="s">
        <v>516</v>
      </c>
      <c r="D19" s="78" t="s">
        <v>115</v>
      </c>
      <c r="E19" s="114">
        <v>252500</v>
      </c>
      <c r="F19" s="114">
        <v>233000</v>
      </c>
      <c r="G19" s="114">
        <v>233000</v>
      </c>
      <c r="H19" s="96"/>
      <c r="I19" s="178"/>
    </row>
    <row r="20" spans="1:9" ht="31.5">
      <c r="A20" s="43" t="s">
        <v>118</v>
      </c>
      <c r="B20" s="2" t="s">
        <v>136</v>
      </c>
      <c r="C20" s="78" t="s">
        <v>516</v>
      </c>
      <c r="D20" s="78" t="s">
        <v>119</v>
      </c>
      <c r="E20" s="114">
        <v>9000</v>
      </c>
      <c r="F20" s="114">
        <v>1000</v>
      </c>
      <c r="G20" s="114">
        <v>1000</v>
      </c>
      <c r="H20" s="96"/>
      <c r="I20" s="178"/>
    </row>
    <row r="21" spans="1:9" ht="78.75">
      <c r="A21" s="31" t="s">
        <v>120</v>
      </c>
      <c r="B21" s="2" t="s">
        <v>137</v>
      </c>
      <c r="C21" s="78" t="s">
        <v>514</v>
      </c>
      <c r="D21" s="78" t="s">
        <v>122</v>
      </c>
      <c r="E21" s="114">
        <v>30700</v>
      </c>
      <c r="F21" s="114">
        <v>30700</v>
      </c>
      <c r="G21" s="114">
        <v>30700</v>
      </c>
    </row>
    <row r="22" spans="1:9" ht="47.25">
      <c r="A22" s="31" t="s">
        <v>109</v>
      </c>
      <c r="B22" s="2" t="s">
        <v>137</v>
      </c>
      <c r="C22" s="78" t="s">
        <v>516</v>
      </c>
      <c r="D22" s="79" t="s">
        <v>110</v>
      </c>
      <c r="E22" s="115">
        <v>30700</v>
      </c>
      <c r="F22" s="115">
        <v>30700</v>
      </c>
      <c r="G22" s="115">
        <v>30700</v>
      </c>
    </row>
    <row r="23" spans="1:9" ht="78.75">
      <c r="A23" s="42" t="s">
        <v>155</v>
      </c>
      <c r="B23" s="76" t="s">
        <v>156</v>
      </c>
      <c r="C23" s="77" t="s">
        <v>514</v>
      </c>
      <c r="D23" s="77" t="s">
        <v>122</v>
      </c>
      <c r="E23" s="113">
        <v>42692900</v>
      </c>
      <c r="F23" s="113">
        <v>16393900</v>
      </c>
      <c r="G23" s="113">
        <v>16819700</v>
      </c>
    </row>
    <row r="24" spans="1:9" ht="78.75">
      <c r="A24" s="43" t="s">
        <v>517</v>
      </c>
      <c r="B24" s="80" t="s">
        <v>501</v>
      </c>
      <c r="C24" s="78" t="s">
        <v>514</v>
      </c>
      <c r="D24" s="78" t="s">
        <v>122</v>
      </c>
      <c r="E24" s="114">
        <v>20545400</v>
      </c>
      <c r="F24" s="114">
        <v>15238900</v>
      </c>
      <c r="G24" s="114">
        <v>15639000</v>
      </c>
    </row>
    <row r="25" spans="1:9" ht="31.5">
      <c r="A25" s="43" t="s">
        <v>502</v>
      </c>
      <c r="B25" s="80" t="s">
        <v>501</v>
      </c>
      <c r="C25" s="78" t="s">
        <v>514</v>
      </c>
      <c r="D25" s="78" t="s">
        <v>122</v>
      </c>
      <c r="E25" s="114">
        <v>20545400</v>
      </c>
      <c r="F25" s="114">
        <v>15238900</v>
      </c>
      <c r="G25" s="114">
        <v>15639000</v>
      </c>
    </row>
    <row r="26" spans="1:9" ht="78.75">
      <c r="A26" s="43" t="s">
        <v>95</v>
      </c>
      <c r="B26" s="80" t="s">
        <v>503</v>
      </c>
      <c r="C26" s="78" t="s">
        <v>518</v>
      </c>
      <c r="D26" s="78" t="s">
        <v>122</v>
      </c>
      <c r="E26" s="114">
        <v>20545400</v>
      </c>
      <c r="F26" s="114">
        <v>15238900</v>
      </c>
      <c r="G26" s="114">
        <v>15639000</v>
      </c>
    </row>
    <row r="27" spans="1:9" ht="15.75">
      <c r="A27" s="43" t="s">
        <v>504</v>
      </c>
      <c r="B27" s="80" t="s">
        <v>503</v>
      </c>
      <c r="C27" s="78" t="s">
        <v>519</v>
      </c>
      <c r="D27" s="78" t="s">
        <v>505</v>
      </c>
      <c r="E27" s="114">
        <v>20545400</v>
      </c>
      <c r="F27" s="114">
        <v>15238900</v>
      </c>
      <c r="G27" s="114">
        <v>15639000</v>
      </c>
    </row>
    <row r="28" spans="1:9" ht="47.25">
      <c r="A28" s="43" t="s">
        <v>520</v>
      </c>
      <c r="B28" s="2" t="s">
        <v>157</v>
      </c>
      <c r="C28" s="78" t="s">
        <v>514</v>
      </c>
      <c r="D28" s="78" t="s">
        <v>122</v>
      </c>
      <c r="E28" s="114">
        <v>22147500</v>
      </c>
      <c r="F28" s="114">
        <v>1155000</v>
      </c>
      <c r="G28" s="114">
        <v>1180700</v>
      </c>
    </row>
    <row r="29" spans="1:9" ht="63">
      <c r="A29" s="43" t="s">
        <v>210</v>
      </c>
      <c r="B29" s="2" t="s">
        <v>211</v>
      </c>
      <c r="C29" s="78" t="s">
        <v>514</v>
      </c>
      <c r="D29" s="78" t="s">
        <v>122</v>
      </c>
      <c r="E29" s="114">
        <v>695500</v>
      </c>
      <c r="F29" s="114">
        <v>703000</v>
      </c>
      <c r="G29" s="114">
        <v>728700</v>
      </c>
    </row>
    <row r="30" spans="1:9" ht="15.75">
      <c r="A30" s="43" t="s">
        <v>159</v>
      </c>
      <c r="B30" s="2" t="s">
        <v>211</v>
      </c>
      <c r="C30" s="78" t="s">
        <v>521</v>
      </c>
      <c r="D30" s="78" t="s">
        <v>160</v>
      </c>
      <c r="E30" s="114">
        <v>695500</v>
      </c>
      <c r="F30" s="114">
        <v>703000</v>
      </c>
      <c r="G30" s="114">
        <v>728700</v>
      </c>
    </row>
    <row r="31" spans="1:9" ht="78.75">
      <c r="A31" s="31" t="s">
        <v>120</v>
      </c>
      <c r="B31" s="2" t="s">
        <v>158</v>
      </c>
      <c r="C31" s="78" t="s">
        <v>514</v>
      </c>
      <c r="D31" s="78" t="s">
        <v>122</v>
      </c>
      <c r="E31" s="114">
        <v>452000</v>
      </c>
      <c r="F31" s="114">
        <v>452000</v>
      </c>
      <c r="G31" s="114">
        <v>452000</v>
      </c>
    </row>
    <row r="32" spans="1:9" ht="15.75">
      <c r="A32" s="43" t="s">
        <v>159</v>
      </c>
      <c r="B32" s="2" t="s">
        <v>158</v>
      </c>
      <c r="C32" s="78" t="s">
        <v>522</v>
      </c>
      <c r="D32" s="78" t="s">
        <v>160</v>
      </c>
      <c r="E32" s="114">
        <v>452000</v>
      </c>
      <c r="F32" s="114">
        <v>452000</v>
      </c>
      <c r="G32" s="114">
        <v>452000</v>
      </c>
    </row>
    <row r="33" spans="1:7" ht="204.75">
      <c r="A33" s="125" t="s">
        <v>633</v>
      </c>
      <c r="B33" s="2" t="s">
        <v>635</v>
      </c>
      <c r="C33" s="78" t="s">
        <v>514</v>
      </c>
      <c r="D33" s="78" t="s">
        <v>122</v>
      </c>
      <c r="E33" s="114">
        <v>21000000</v>
      </c>
      <c r="F33" s="114">
        <v>0</v>
      </c>
      <c r="G33" s="114">
        <v>0</v>
      </c>
    </row>
    <row r="34" spans="1:7" ht="31.5">
      <c r="A34" s="125" t="s">
        <v>12</v>
      </c>
      <c r="B34" s="2" t="s">
        <v>635</v>
      </c>
      <c r="C34" s="78" t="s">
        <v>539</v>
      </c>
      <c r="D34" s="78" t="s">
        <v>634</v>
      </c>
      <c r="E34" s="114">
        <v>21000000</v>
      </c>
      <c r="F34" s="114">
        <v>0</v>
      </c>
      <c r="G34" s="114">
        <v>0</v>
      </c>
    </row>
    <row r="35" spans="1:7" ht="78.75">
      <c r="A35" s="42" t="s">
        <v>138</v>
      </c>
      <c r="B35" s="77" t="s">
        <v>139</v>
      </c>
      <c r="C35" s="77" t="s">
        <v>514</v>
      </c>
      <c r="D35" s="77" t="s">
        <v>122</v>
      </c>
      <c r="E35" s="113">
        <v>54000</v>
      </c>
      <c r="F35" s="113">
        <v>40000</v>
      </c>
      <c r="G35" s="113">
        <v>40000</v>
      </c>
    </row>
    <row r="36" spans="1:7" ht="47.25">
      <c r="A36" s="31" t="s">
        <v>140</v>
      </c>
      <c r="B36" s="2" t="s">
        <v>141</v>
      </c>
      <c r="C36" s="78" t="s">
        <v>514</v>
      </c>
      <c r="D36" s="78" t="s">
        <v>122</v>
      </c>
      <c r="E36" s="114">
        <v>20000</v>
      </c>
      <c r="F36" s="114">
        <v>20000</v>
      </c>
      <c r="G36" s="114">
        <v>20000</v>
      </c>
    </row>
    <row r="37" spans="1:7" ht="110.25">
      <c r="A37" s="43" t="s">
        <v>142</v>
      </c>
      <c r="B37" s="2" t="s">
        <v>143</v>
      </c>
      <c r="C37" s="78" t="s">
        <v>514</v>
      </c>
      <c r="D37" s="78" t="s">
        <v>122</v>
      </c>
      <c r="E37" s="114">
        <v>20000</v>
      </c>
      <c r="F37" s="114">
        <v>20000</v>
      </c>
      <c r="G37" s="114">
        <v>20000</v>
      </c>
    </row>
    <row r="38" spans="1:7" ht="63">
      <c r="A38" s="43" t="s">
        <v>169</v>
      </c>
      <c r="B38" s="2" t="s">
        <v>143</v>
      </c>
      <c r="C38" s="78" t="s">
        <v>516</v>
      </c>
      <c r="D38" s="78" t="s">
        <v>115</v>
      </c>
      <c r="E38" s="114">
        <v>20000</v>
      </c>
      <c r="F38" s="114">
        <v>20000</v>
      </c>
      <c r="G38" s="114">
        <v>20000</v>
      </c>
    </row>
    <row r="39" spans="1:7" ht="173.25">
      <c r="A39" s="43" t="s">
        <v>360</v>
      </c>
      <c r="B39" s="81" t="s">
        <v>361</v>
      </c>
      <c r="C39" s="78" t="s">
        <v>514</v>
      </c>
      <c r="D39" s="78" t="s">
        <v>122</v>
      </c>
      <c r="E39" s="114">
        <v>0</v>
      </c>
      <c r="F39" s="114">
        <v>20000</v>
      </c>
      <c r="G39" s="114">
        <v>20000</v>
      </c>
    </row>
    <row r="40" spans="1:7" ht="110.25">
      <c r="A40" s="43" t="s">
        <v>142</v>
      </c>
      <c r="B40" s="81" t="s">
        <v>362</v>
      </c>
      <c r="C40" s="78" t="s">
        <v>514</v>
      </c>
      <c r="D40" s="78" t="s">
        <v>122</v>
      </c>
      <c r="E40" s="114">
        <v>0</v>
      </c>
      <c r="F40" s="114">
        <v>20000</v>
      </c>
      <c r="G40" s="114">
        <v>20000</v>
      </c>
    </row>
    <row r="41" spans="1:7" ht="63">
      <c r="A41" s="43" t="s">
        <v>114</v>
      </c>
      <c r="B41" s="81" t="s">
        <v>362</v>
      </c>
      <c r="C41" s="78" t="s">
        <v>523</v>
      </c>
      <c r="D41" s="78" t="s">
        <v>115</v>
      </c>
      <c r="E41" s="114">
        <v>0</v>
      </c>
      <c r="F41" s="114">
        <v>20000</v>
      </c>
      <c r="G41" s="114">
        <v>20000</v>
      </c>
    </row>
    <row r="42" spans="1:7" ht="157.5">
      <c r="A42" s="131" t="s">
        <v>627</v>
      </c>
      <c r="B42" s="81" t="s">
        <v>628</v>
      </c>
      <c r="C42" s="78" t="s">
        <v>514</v>
      </c>
      <c r="D42" s="78" t="s">
        <v>122</v>
      </c>
      <c r="E42" s="114">
        <v>34000</v>
      </c>
      <c r="F42" s="114">
        <v>0</v>
      </c>
      <c r="G42" s="114">
        <v>0</v>
      </c>
    </row>
    <row r="43" spans="1:7" ht="63">
      <c r="A43" s="43" t="s">
        <v>114</v>
      </c>
      <c r="B43" s="81" t="s">
        <v>628</v>
      </c>
      <c r="C43" s="78" t="s">
        <v>523</v>
      </c>
      <c r="D43" s="78" t="s">
        <v>115</v>
      </c>
      <c r="E43" s="114">
        <v>34000</v>
      </c>
      <c r="F43" s="114">
        <v>0</v>
      </c>
      <c r="G43" s="114">
        <v>0</v>
      </c>
    </row>
    <row r="44" spans="1:7" ht="94.5">
      <c r="A44" s="42" t="s">
        <v>524</v>
      </c>
      <c r="B44" s="82" t="s">
        <v>363</v>
      </c>
      <c r="C44" s="77" t="s">
        <v>514</v>
      </c>
      <c r="D44" s="77" t="s">
        <v>122</v>
      </c>
      <c r="E44" s="113">
        <v>22500</v>
      </c>
      <c r="F44" s="113">
        <v>22500</v>
      </c>
      <c r="G44" s="113">
        <v>22500</v>
      </c>
    </row>
    <row r="45" spans="1:7" ht="110.25">
      <c r="A45" s="31" t="s">
        <v>364</v>
      </c>
      <c r="B45" s="80" t="s">
        <v>365</v>
      </c>
      <c r="C45" s="78" t="s">
        <v>514</v>
      </c>
      <c r="D45" s="78" t="s">
        <v>122</v>
      </c>
      <c r="E45" s="114">
        <v>22500</v>
      </c>
      <c r="F45" s="114">
        <v>22500</v>
      </c>
      <c r="G45" s="114">
        <v>22500</v>
      </c>
    </row>
    <row r="46" spans="1:7" ht="110.25">
      <c r="A46" s="43" t="s">
        <v>366</v>
      </c>
      <c r="B46" s="80" t="s">
        <v>367</v>
      </c>
      <c r="C46" s="78" t="s">
        <v>514</v>
      </c>
      <c r="D46" s="78" t="s">
        <v>122</v>
      </c>
      <c r="E46" s="114">
        <v>19200</v>
      </c>
      <c r="F46" s="114">
        <v>22500</v>
      </c>
      <c r="G46" s="114">
        <v>22500</v>
      </c>
    </row>
    <row r="47" spans="1:7" ht="63">
      <c r="A47" s="43" t="s">
        <v>114</v>
      </c>
      <c r="B47" s="80" t="s">
        <v>367</v>
      </c>
      <c r="C47" s="78" t="s">
        <v>523</v>
      </c>
      <c r="D47" s="78" t="s">
        <v>115</v>
      </c>
      <c r="E47" s="114">
        <v>19200</v>
      </c>
      <c r="F47" s="114">
        <v>22500</v>
      </c>
      <c r="G47" s="114">
        <v>22500</v>
      </c>
    </row>
    <row r="48" spans="1:7" ht="141.75">
      <c r="A48" s="31" t="s">
        <v>368</v>
      </c>
      <c r="B48" s="83" t="s">
        <v>369</v>
      </c>
      <c r="C48" s="78" t="s">
        <v>514</v>
      </c>
      <c r="D48" s="78" t="s">
        <v>122</v>
      </c>
      <c r="E48" s="114">
        <v>3300</v>
      </c>
      <c r="F48" s="114">
        <v>0</v>
      </c>
      <c r="G48" s="114">
        <v>0</v>
      </c>
    </row>
    <row r="49" spans="1:7" ht="63">
      <c r="A49" s="43" t="s">
        <v>114</v>
      </c>
      <c r="B49" s="83" t="s">
        <v>369</v>
      </c>
      <c r="C49" s="78" t="s">
        <v>523</v>
      </c>
      <c r="D49" s="78" t="s">
        <v>115</v>
      </c>
      <c r="E49" s="114">
        <v>3300</v>
      </c>
      <c r="F49" s="114">
        <v>0</v>
      </c>
      <c r="G49" s="114">
        <v>0</v>
      </c>
    </row>
    <row r="50" spans="1:7" ht="63">
      <c r="A50" s="42" t="s">
        <v>525</v>
      </c>
      <c r="B50" s="76" t="s">
        <v>417</v>
      </c>
      <c r="C50" s="77" t="s">
        <v>514</v>
      </c>
      <c r="D50" s="77" t="s">
        <v>122</v>
      </c>
      <c r="E50" s="113">
        <v>20000</v>
      </c>
      <c r="F50" s="113">
        <v>20000</v>
      </c>
      <c r="G50" s="113">
        <v>20000</v>
      </c>
    </row>
    <row r="51" spans="1:7" ht="63">
      <c r="A51" s="31" t="s">
        <v>418</v>
      </c>
      <c r="B51" s="2" t="s">
        <v>419</v>
      </c>
      <c r="C51" s="78" t="s">
        <v>514</v>
      </c>
      <c r="D51" s="78" t="s">
        <v>122</v>
      </c>
      <c r="E51" s="114">
        <v>20000</v>
      </c>
      <c r="F51" s="114">
        <v>20000</v>
      </c>
      <c r="G51" s="114">
        <v>20000</v>
      </c>
    </row>
    <row r="52" spans="1:7" ht="94.5">
      <c r="A52" s="43" t="s">
        <v>420</v>
      </c>
      <c r="B52" s="2" t="s">
        <v>421</v>
      </c>
      <c r="C52" s="78" t="s">
        <v>514</v>
      </c>
      <c r="D52" s="78" t="s">
        <v>122</v>
      </c>
      <c r="E52" s="114">
        <v>20000</v>
      </c>
      <c r="F52" s="114">
        <v>20000</v>
      </c>
      <c r="G52" s="114">
        <v>20000</v>
      </c>
    </row>
    <row r="53" spans="1:7" ht="63">
      <c r="A53" s="43" t="s">
        <v>114</v>
      </c>
      <c r="B53" s="2" t="s">
        <v>421</v>
      </c>
      <c r="C53" s="78" t="s">
        <v>526</v>
      </c>
      <c r="D53" s="78" t="s">
        <v>115</v>
      </c>
      <c r="E53" s="114">
        <v>20000</v>
      </c>
      <c r="F53" s="114">
        <v>20000</v>
      </c>
      <c r="G53" s="114">
        <v>20000</v>
      </c>
    </row>
    <row r="54" spans="1:7" ht="110.25">
      <c r="A54" s="42" t="s">
        <v>527</v>
      </c>
      <c r="B54" s="76" t="s">
        <v>162</v>
      </c>
      <c r="C54" s="77" t="s">
        <v>514</v>
      </c>
      <c r="D54" s="77" t="s">
        <v>122</v>
      </c>
      <c r="E54" s="113">
        <v>270000</v>
      </c>
      <c r="F54" s="113">
        <v>100000</v>
      </c>
      <c r="G54" s="113">
        <v>100000</v>
      </c>
    </row>
    <row r="55" spans="1:7" ht="78.75">
      <c r="A55" s="31" t="s">
        <v>163</v>
      </c>
      <c r="B55" s="2" t="s">
        <v>164</v>
      </c>
      <c r="C55" s="78" t="s">
        <v>514</v>
      </c>
      <c r="D55" s="78" t="s">
        <v>122</v>
      </c>
      <c r="E55" s="114">
        <v>87000</v>
      </c>
      <c r="F55" s="114">
        <v>50000</v>
      </c>
      <c r="G55" s="114">
        <v>50000</v>
      </c>
    </row>
    <row r="56" spans="1:7" ht="126">
      <c r="A56" s="43" t="s">
        <v>165</v>
      </c>
      <c r="B56" s="2" t="s">
        <v>166</v>
      </c>
      <c r="C56" s="78" t="s">
        <v>514</v>
      </c>
      <c r="D56" s="78" t="s">
        <v>122</v>
      </c>
      <c r="E56" s="114">
        <v>87000</v>
      </c>
      <c r="F56" s="114">
        <v>50000</v>
      </c>
      <c r="G56" s="114">
        <v>50000</v>
      </c>
    </row>
    <row r="57" spans="1:7" ht="63">
      <c r="A57" s="43" t="s">
        <v>114</v>
      </c>
      <c r="B57" s="2" t="s">
        <v>166</v>
      </c>
      <c r="C57" s="78" t="s">
        <v>522</v>
      </c>
      <c r="D57" s="78" t="s">
        <v>115</v>
      </c>
      <c r="E57" s="114">
        <v>87000</v>
      </c>
      <c r="F57" s="114">
        <v>50000</v>
      </c>
      <c r="G57" s="114">
        <v>50000</v>
      </c>
    </row>
    <row r="58" spans="1:7" ht="47.25">
      <c r="A58" s="31" t="s">
        <v>528</v>
      </c>
      <c r="B58" s="2" t="s">
        <v>167</v>
      </c>
      <c r="C58" s="78" t="s">
        <v>514</v>
      </c>
      <c r="D58" s="78" t="s">
        <v>122</v>
      </c>
      <c r="E58" s="114">
        <v>0</v>
      </c>
      <c r="F58" s="114">
        <v>22000</v>
      </c>
      <c r="G58" s="114">
        <v>22000</v>
      </c>
    </row>
    <row r="59" spans="1:7" ht="126">
      <c r="A59" s="43" t="s">
        <v>165</v>
      </c>
      <c r="B59" s="2" t="s">
        <v>168</v>
      </c>
      <c r="C59" s="78" t="s">
        <v>514</v>
      </c>
      <c r="D59" s="78" t="s">
        <v>122</v>
      </c>
      <c r="E59" s="114">
        <v>0</v>
      </c>
      <c r="F59" s="114">
        <v>22000</v>
      </c>
      <c r="G59" s="114">
        <v>22000</v>
      </c>
    </row>
    <row r="60" spans="1:7" ht="63">
      <c r="A60" s="43" t="s">
        <v>114</v>
      </c>
      <c r="B60" s="2" t="s">
        <v>168</v>
      </c>
      <c r="C60" s="78" t="s">
        <v>522</v>
      </c>
      <c r="D60" s="78" t="s">
        <v>115</v>
      </c>
      <c r="E60" s="114">
        <v>0</v>
      </c>
      <c r="F60" s="114">
        <v>22000</v>
      </c>
      <c r="G60" s="114">
        <v>22000</v>
      </c>
    </row>
    <row r="61" spans="1:7" ht="63">
      <c r="A61" s="31" t="s">
        <v>170</v>
      </c>
      <c r="B61" s="2" t="s">
        <v>171</v>
      </c>
      <c r="C61" s="78" t="s">
        <v>514</v>
      </c>
      <c r="D61" s="78" t="s">
        <v>122</v>
      </c>
      <c r="E61" s="114">
        <v>3000</v>
      </c>
      <c r="F61" s="114">
        <v>3000</v>
      </c>
      <c r="G61" s="114">
        <v>3000</v>
      </c>
    </row>
    <row r="62" spans="1:7" ht="126">
      <c r="A62" s="31" t="s">
        <v>165</v>
      </c>
      <c r="B62" s="2" t="s">
        <v>172</v>
      </c>
      <c r="C62" s="78" t="s">
        <v>514</v>
      </c>
      <c r="D62" s="78" t="s">
        <v>122</v>
      </c>
      <c r="E62" s="114">
        <v>3000</v>
      </c>
      <c r="F62" s="114">
        <v>3000</v>
      </c>
      <c r="G62" s="114">
        <v>3000</v>
      </c>
    </row>
    <row r="63" spans="1:7" ht="63">
      <c r="A63" s="31" t="s">
        <v>114</v>
      </c>
      <c r="B63" s="2" t="s">
        <v>172</v>
      </c>
      <c r="C63" s="78" t="s">
        <v>522</v>
      </c>
      <c r="D63" s="78" t="s">
        <v>115</v>
      </c>
      <c r="E63" s="114">
        <v>3000</v>
      </c>
      <c r="F63" s="114">
        <v>3000</v>
      </c>
      <c r="G63" s="114">
        <v>3000</v>
      </c>
    </row>
    <row r="64" spans="1:7" ht="94.5">
      <c r="A64" s="43" t="s">
        <v>173</v>
      </c>
      <c r="B64" s="2" t="s">
        <v>174</v>
      </c>
      <c r="C64" s="78" t="s">
        <v>514</v>
      </c>
      <c r="D64" s="78" t="s">
        <v>122</v>
      </c>
      <c r="E64" s="114">
        <v>0</v>
      </c>
      <c r="F64" s="114">
        <v>25000</v>
      </c>
      <c r="G64" s="114">
        <v>25000</v>
      </c>
    </row>
    <row r="65" spans="1:7" ht="126">
      <c r="A65" s="31" t="s">
        <v>165</v>
      </c>
      <c r="B65" s="2" t="s">
        <v>175</v>
      </c>
      <c r="C65" s="78" t="s">
        <v>514</v>
      </c>
      <c r="D65" s="78" t="s">
        <v>122</v>
      </c>
      <c r="E65" s="114">
        <v>0</v>
      </c>
      <c r="F65" s="114">
        <v>25000</v>
      </c>
      <c r="G65" s="114">
        <v>25000</v>
      </c>
    </row>
    <row r="66" spans="1:7" ht="63">
      <c r="A66" s="31" t="s">
        <v>114</v>
      </c>
      <c r="B66" s="2" t="s">
        <v>175</v>
      </c>
      <c r="C66" s="78" t="s">
        <v>522</v>
      </c>
      <c r="D66" s="78" t="s">
        <v>115</v>
      </c>
      <c r="E66" s="114">
        <v>0</v>
      </c>
      <c r="F66" s="114">
        <v>25000</v>
      </c>
      <c r="G66" s="114">
        <v>25000</v>
      </c>
    </row>
    <row r="67" spans="1:7" ht="204.75">
      <c r="A67" s="37" t="s">
        <v>176</v>
      </c>
      <c r="B67" s="2" t="s">
        <v>177</v>
      </c>
      <c r="C67" s="78" t="s">
        <v>514</v>
      </c>
      <c r="D67" s="78" t="s">
        <v>122</v>
      </c>
      <c r="E67" s="114">
        <v>180000</v>
      </c>
      <c r="F67" s="114">
        <v>0</v>
      </c>
      <c r="G67" s="114">
        <v>0</v>
      </c>
    </row>
    <row r="68" spans="1:7" ht="126">
      <c r="A68" s="37" t="s">
        <v>165</v>
      </c>
      <c r="B68" s="2" t="s">
        <v>178</v>
      </c>
      <c r="C68" s="78" t="s">
        <v>514</v>
      </c>
      <c r="D68" s="78" t="s">
        <v>122</v>
      </c>
      <c r="E68" s="114">
        <v>180000</v>
      </c>
      <c r="F68" s="114">
        <v>0</v>
      </c>
      <c r="G68" s="114">
        <v>0</v>
      </c>
    </row>
    <row r="69" spans="1:7" ht="63">
      <c r="A69" s="31" t="s">
        <v>114</v>
      </c>
      <c r="B69" s="2" t="s">
        <v>178</v>
      </c>
      <c r="C69" s="78" t="s">
        <v>522</v>
      </c>
      <c r="D69" s="78" t="s">
        <v>115</v>
      </c>
      <c r="E69" s="114">
        <v>180000</v>
      </c>
      <c r="F69" s="114">
        <v>0</v>
      </c>
      <c r="G69" s="114">
        <v>0</v>
      </c>
    </row>
    <row r="70" spans="1:7" ht="94.5">
      <c r="A70" s="42" t="s">
        <v>529</v>
      </c>
      <c r="B70" s="76" t="s">
        <v>212</v>
      </c>
      <c r="C70" s="77" t="s">
        <v>514</v>
      </c>
      <c r="D70" s="77" t="s">
        <v>122</v>
      </c>
      <c r="E70" s="113">
        <v>135000</v>
      </c>
      <c r="F70" s="113">
        <v>135000</v>
      </c>
      <c r="G70" s="113">
        <v>135000</v>
      </c>
    </row>
    <row r="71" spans="1:7" ht="157.5">
      <c r="A71" s="31" t="s">
        <v>213</v>
      </c>
      <c r="B71" s="2" t="s">
        <v>214</v>
      </c>
      <c r="C71" s="78" t="s">
        <v>514</v>
      </c>
      <c r="D71" s="78" t="s">
        <v>122</v>
      </c>
      <c r="E71" s="114">
        <v>135000</v>
      </c>
      <c r="F71" s="114">
        <v>135000</v>
      </c>
      <c r="G71" s="114">
        <v>135000</v>
      </c>
    </row>
    <row r="72" spans="1:7" ht="110.25">
      <c r="A72" s="43" t="s">
        <v>215</v>
      </c>
      <c r="B72" s="2" t="s">
        <v>216</v>
      </c>
      <c r="C72" s="78" t="s">
        <v>514</v>
      </c>
      <c r="D72" s="78" t="s">
        <v>122</v>
      </c>
      <c r="E72" s="114">
        <v>135000</v>
      </c>
      <c r="F72" s="114">
        <v>135000</v>
      </c>
      <c r="G72" s="114">
        <v>135000</v>
      </c>
    </row>
    <row r="73" spans="1:7" ht="63">
      <c r="A73" s="43" t="s">
        <v>114</v>
      </c>
      <c r="B73" s="2" t="s">
        <v>216</v>
      </c>
      <c r="C73" s="78" t="s">
        <v>530</v>
      </c>
      <c r="D73" s="78" t="s">
        <v>115</v>
      </c>
      <c r="E73" s="114">
        <v>135000</v>
      </c>
      <c r="F73" s="114">
        <v>135000</v>
      </c>
      <c r="G73" s="114">
        <v>135000</v>
      </c>
    </row>
    <row r="74" spans="1:7" ht="78.75">
      <c r="A74" s="42" t="s">
        <v>531</v>
      </c>
      <c r="B74" s="2" t="s">
        <v>217</v>
      </c>
      <c r="C74" s="77" t="s">
        <v>514</v>
      </c>
      <c r="D74" s="77" t="s">
        <v>122</v>
      </c>
      <c r="E74" s="113">
        <v>10000</v>
      </c>
      <c r="F74" s="113">
        <v>10000</v>
      </c>
      <c r="G74" s="113">
        <v>10000</v>
      </c>
    </row>
    <row r="75" spans="1:7" ht="63">
      <c r="A75" s="30" t="s">
        <v>218</v>
      </c>
      <c r="B75" s="2" t="s">
        <v>219</v>
      </c>
      <c r="C75" s="78" t="s">
        <v>514</v>
      </c>
      <c r="D75" s="78" t="s">
        <v>122</v>
      </c>
      <c r="E75" s="114">
        <v>10000</v>
      </c>
      <c r="F75" s="114">
        <v>10000</v>
      </c>
      <c r="G75" s="114">
        <v>10000</v>
      </c>
    </row>
    <row r="76" spans="1:7" ht="94.5">
      <c r="A76" s="43" t="s">
        <v>220</v>
      </c>
      <c r="B76" s="2" t="s">
        <v>221</v>
      </c>
      <c r="C76" s="78" t="s">
        <v>514</v>
      </c>
      <c r="D76" s="78" t="s">
        <v>122</v>
      </c>
      <c r="E76" s="114">
        <v>10000</v>
      </c>
      <c r="F76" s="114">
        <v>10000</v>
      </c>
      <c r="G76" s="114">
        <v>10000</v>
      </c>
    </row>
    <row r="77" spans="1:7" ht="63">
      <c r="A77" s="43" t="s">
        <v>114</v>
      </c>
      <c r="B77" s="2" t="s">
        <v>221</v>
      </c>
      <c r="C77" s="78" t="s">
        <v>532</v>
      </c>
      <c r="D77" s="78" t="s">
        <v>115</v>
      </c>
      <c r="E77" s="114">
        <v>10000</v>
      </c>
      <c r="F77" s="114">
        <v>10000</v>
      </c>
      <c r="G77" s="114">
        <v>10000</v>
      </c>
    </row>
    <row r="78" spans="1:7" ht="94.5">
      <c r="A78" s="56" t="s">
        <v>533</v>
      </c>
      <c r="B78" s="76" t="s">
        <v>222</v>
      </c>
      <c r="C78" s="77" t="s">
        <v>514</v>
      </c>
      <c r="D78" s="77" t="s">
        <v>122</v>
      </c>
      <c r="E78" s="113">
        <v>0</v>
      </c>
      <c r="F78" s="113">
        <v>300000</v>
      </c>
      <c r="G78" s="113">
        <v>0</v>
      </c>
    </row>
    <row r="79" spans="1:7" ht="78.75">
      <c r="A79" s="43" t="s">
        <v>534</v>
      </c>
      <c r="B79" s="80" t="s">
        <v>535</v>
      </c>
      <c r="C79" s="78" t="s">
        <v>514</v>
      </c>
      <c r="D79" s="78" t="s">
        <v>122</v>
      </c>
      <c r="E79" s="114">
        <v>0</v>
      </c>
      <c r="F79" s="114">
        <v>300000</v>
      </c>
      <c r="G79" s="114">
        <v>0</v>
      </c>
    </row>
    <row r="80" spans="1:7" ht="110.25">
      <c r="A80" s="43" t="s">
        <v>223</v>
      </c>
      <c r="B80" s="84" t="s">
        <v>536</v>
      </c>
      <c r="C80" s="78" t="s">
        <v>514</v>
      </c>
      <c r="D80" s="78" t="s">
        <v>122</v>
      </c>
      <c r="E80" s="114">
        <v>0</v>
      </c>
      <c r="F80" s="114">
        <v>300000</v>
      </c>
      <c r="G80" s="114">
        <v>0</v>
      </c>
    </row>
    <row r="81" spans="1:7" ht="63">
      <c r="A81" s="43" t="s">
        <v>224</v>
      </c>
      <c r="B81" s="84" t="s">
        <v>537</v>
      </c>
      <c r="C81" s="78" t="s">
        <v>514</v>
      </c>
      <c r="D81" s="78" t="s">
        <v>122</v>
      </c>
      <c r="E81" s="114">
        <v>0</v>
      </c>
      <c r="F81" s="114">
        <v>300000</v>
      </c>
      <c r="G81" s="114">
        <v>0</v>
      </c>
    </row>
    <row r="82" spans="1:7" ht="15.75">
      <c r="A82" s="85" t="s">
        <v>225</v>
      </c>
      <c r="B82" s="84" t="s">
        <v>537</v>
      </c>
      <c r="C82" s="78" t="s">
        <v>532</v>
      </c>
      <c r="D82" s="78" t="s">
        <v>226</v>
      </c>
      <c r="E82" s="114">
        <v>0</v>
      </c>
      <c r="F82" s="114">
        <v>300000</v>
      </c>
      <c r="G82" s="114">
        <v>0</v>
      </c>
    </row>
    <row r="83" spans="1:7" ht="94.5">
      <c r="A83" s="42" t="s">
        <v>538</v>
      </c>
      <c r="B83" s="76" t="s">
        <v>179</v>
      </c>
      <c r="C83" s="77" t="s">
        <v>514</v>
      </c>
      <c r="D83" s="77" t="s">
        <v>122</v>
      </c>
      <c r="E83" s="113">
        <v>2288741</v>
      </c>
      <c r="F83" s="113">
        <v>2351200</v>
      </c>
      <c r="G83" s="113">
        <v>2351200</v>
      </c>
    </row>
    <row r="84" spans="1:7" ht="47.25">
      <c r="A84" s="31" t="s">
        <v>180</v>
      </c>
      <c r="B84" s="2" t="s">
        <v>181</v>
      </c>
      <c r="C84" s="78" t="s">
        <v>514</v>
      </c>
      <c r="D84" s="78" t="s">
        <v>122</v>
      </c>
      <c r="E84" s="114">
        <v>60000</v>
      </c>
      <c r="F84" s="114">
        <v>60000</v>
      </c>
      <c r="G84" s="114">
        <v>60000</v>
      </c>
    </row>
    <row r="85" spans="1:7" ht="110.25">
      <c r="A85" s="43" t="s">
        <v>246</v>
      </c>
      <c r="B85" s="2" t="s">
        <v>183</v>
      </c>
      <c r="C85" s="78" t="s">
        <v>514</v>
      </c>
      <c r="D85" s="78" t="s">
        <v>122</v>
      </c>
      <c r="E85" s="114">
        <v>60000</v>
      </c>
      <c r="F85" s="114">
        <v>60000</v>
      </c>
      <c r="G85" s="114">
        <v>60000</v>
      </c>
    </row>
    <row r="86" spans="1:7" ht="63">
      <c r="A86" s="43" t="s">
        <v>114</v>
      </c>
      <c r="B86" s="2" t="s">
        <v>183</v>
      </c>
      <c r="C86" s="78" t="s">
        <v>522</v>
      </c>
      <c r="D86" s="78" t="s">
        <v>115</v>
      </c>
      <c r="E86" s="114">
        <v>60000</v>
      </c>
      <c r="F86" s="114">
        <v>60000</v>
      </c>
      <c r="G86" s="114">
        <v>60000</v>
      </c>
    </row>
    <row r="87" spans="1:7" ht="78.75">
      <c r="A87" s="43" t="s">
        <v>184</v>
      </c>
      <c r="B87" s="80" t="s">
        <v>185</v>
      </c>
      <c r="C87" s="78" t="s">
        <v>514</v>
      </c>
      <c r="D87" s="78" t="s">
        <v>122</v>
      </c>
      <c r="E87" s="114">
        <v>50000</v>
      </c>
      <c r="F87" s="114">
        <v>50000</v>
      </c>
      <c r="G87" s="114">
        <v>50000</v>
      </c>
    </row>
    <row r="88" spans="1:7" ht="110.25">
      <c r="A88" s="43" t="s">
        <v>246</v>
      </c>
      <c r="B88" s="80" t="s">
        <v>186</v>
      </c>
      <c r="C88" s="78" t="s">
        <v>514</v>
      </c>
      <c r="D88" s="78" t="s">
        <v>122</v>
      </c>
      <c r="E88" s="114">
        <v>50000</v>
      </c>
      <c r="F88" s="114">
        <v>50000</v>
      </c>
      <c r="G88" s="114">
        <v>50000</v>
      </c>
    </row>
    <row r="89" spans="1:7" ht="63">
      <c r="A89" s="43" t="s">
        <v>114</v>
      </c>
      <c r="B89" s="80" t="s">
        <v>186</v>
      </c>
      <c r="C89" s="78" t="s">
        <v>522</v>
      </c>
      <c r="D89" s="78" t="s">
        <v>115</v>
      </c>
      <c r="E89" s="114">
        <v>50000</v>
      </c>
      <c r="F89" s="114">
        <v>50000</v>
      </c>
      <c r="G89" s="114">
        <v>50000</v>
      </c>
    </row>
    <row r="90" spans="1:7" ht="63">
      <c r="A90" s="43" t="s">
        <v>187</v>
      </c>
      <c r="B90" s="80" t="s">
        <v>188</v>
      </c>
      <c r="C90" s="78"/>
      <c r="D90" s="78"/>
      <c r="E90" s="114">
        <v>1928741</v>
      </c>
      <c r="F90" s="114">
        <v>1991200</v>
      </c>
      <c r="G90" s="114">
        <v>1991200</v>
      </c>
    </row>
    <row r="91" spans="1:7" ht="110.25">
      <c r="A91" s="43" t="s">
        <v>246</v>
      </c>
      <c r="B91" s="80" t="s">
        <v>189</v>
      </c>
      <c r="C91" s="78" t="s">
        <v>514</v>
      </c>
      <c r="D91" s="78" t="s">
        <v>122</v>
      </c>
      <c r="E91" s="114">
        <v>162541</v>
      </c>
      <c r="F91" s="114">
        <v>0</v>
      </c>
      <c r="G91" s="114">
        <v>0</v>
      </c>
    </row>
    <row r="92" spans="1:7" ht="63">
      <c r="A92" s="43" t="s">
        <v>114</v>
      </c>
      <c r="B92" s="80" t="s">
        <v>189</v>
      </c>
      <c r="C92" s="78" t="s">
        <v>522</v>
      </c>
      <c r="D92" s="78" t="s">
        <v>115</v>
      </c>
      <c r="E92" s="114">
        <v>30841</v>
      </c>
      <c r="F92" s="114">
        <v>0</v>
      </c>
      <c r="G92" s="114">
        <v>0</v>
      </c>
    </row>
    <row r="93" spans="1:7" ht="15.75">
      <c r="A93" s="43" t="s">
        <v>116</v>
      </c>
      <c r="B93" s="80" t="s">
        <v>189</v>
      </c>
      <c r="C93" s="78" t="s">
        <v>522</v>
      </c>
      <c r="D93" s="78" t="s">
        <v>117</v>
      </c>
      <c r="E93" s="114">
        <v>40000</v>
      </c>
      <c r="F93" s="114">
        <v>0</v>
      </c>
      <c r="G93" s="114">
        <v>0</v>
      </c>
    </row>
    <row r="94" spans="1:7" ht="31.5">
      <c r="A94" s="43" t="s">
        <v>118</v>
      </c>
      <c r="B94" s="80" t="s">
        <v>189</v>
      </c>
      <c r="C94" s="78" t="s">
        <v>522</v>
      </c>
      <c r="D94" s="78" t="s">
        <v>119</v>
      </c>
      <c r="E94" s="114">
        <v>91700</v>
      </c>
      <c r="F94" s="114">
        <v>0</v>
      </c>
      <c r="G94" s="114">
        <v>0</v>
      </c>
    </row>
    <row r="95" spans="1:7" ht="94.5">
      <c r="A95" s="43" t="s">
        <v>52</v>
      </c>
      <c r="B95" s="80" t="s">
        <v>190</v>
      </c>
      <c r="C95" s="78"/>
      <c r="D95" s="78"/>
      <c r="E95" s="114">
        <v>1412960</v>
      </c>
      <c r="F95" s="114">
        <v>1592960</v>
      </c>
      <c r="G95" s="114">
        <v>1592960</v>
      </c>
    </row>
    <row r="96" spans="1:7" ht="63">
      <c r="A96" s="43" t="s">
        <v>114</v>
      </c>
      <c r="B96" s="80" t="s">
        <v>190</v>
      </c>
      <c r="C96" s="78" t="s">
        <v>522</v>
      </c>
      <c r="D96" s="78" t="s">
        <v>115</v>
      </c>
      <c r="E96" s="114">
        <v>1412960</v>
      </c>
      <c r="F96" s="114">
        <v>1592960</v>
      </c>
      <c r="G96" s="114">
        <v>1592960</v>
      </c>
    </row>
    <row r="97" spans="1:7" ht="63">
      <c r="A97" s="43" t="s">
        <v>53</v>
      </c>
      <c r="B97" s="80" t="s">
        <v>191</v>
      </c>
      <c r="C97" s="78"/>
      <c r="D97" s="78"/>
      <c r="E97" s="114">
        <v>353240</v>
      </c>
      <c r="F97" s="114">
        <v>398240</v>
      </c>
      <c r="G97" s="114">
        <v>398240</v>
      </c>
    </row>
    <row r="98" spans="1:7" ht="63">
      <c r="A98" s="43" t="s">
        <v>114</v>
      </c>
      <c r="B98" s="80" t="s">
        <v>191</v>
      </c>
      <c r="C98" s="78" t="s">
        <v>522</v>
      </c>
      <c r="D98" s="78" t="s">
        <v>115</v>
      </c>
      <c r="E98" s="114">
        <v>353240</v>
      </c>
      <c r="F98" s="114">
        <v>398240</v>
      </c>
      <c r="G98" s="114">
        <v>398240</v>
      </c>
    </row>
    <row r="99" spans="1:7" ht="47.25">
      <c r="A99" s="43" t="s">
        <v>244</v>
      </c>
      <c r="B99" s="80" t="s">
        <v>245</v>
      </c>
      <c r="C99" s="78" t="s">
        <v>514</v>
      </c>
      <c r="D99" s="78" t="s">
        <v>122</v>
      </c>
      <c r="E99" s="114">
        <v>250000</v>
      </c>
      <c r="F99" s="114">
        <v>250000</v>
      </c>
      <c r="G99" s="114">
        <v>250000</v>
      </c>
    </row>
    <row r="100" spans="1:7" ht="110.25">
      <c r="A100" s="43" t="s">
        <v>246</v>
      </c>
      <c r="B100" s="80" t="s">
        <v>247</v>
      </c>
      <c r="C100" s="78" t="s">
        <v>514</v>
      </c>
      <c r="D100" s="78" t="s">
        <v>122</v>
      </c>
      <c r="E100" s="114">
        <v>250000</v>
      </c>
      <c r="F100" s="114">
        <v>250000</v>
      </c>
      <c r="G100" s="114">
        <v>250000</v>
      </c>
    </row>
    <row r="101" spans="1:7" ht="63">
      <c r="A101" s="43" t="s">
        <v>114</v>
      </c>
      <c r="B101" s="80" t="s">
        <v>247</v>
      </c>
      <c r="C101" s="78" t="s">
        <v>539</v>
      </c>
      <c r="D101" s="78" t="s">
        <v>115</v>
      </c>
      <c r="E101" s="114">
        <v>250000</v>
      </c>
      <c r="F101" s="114">
        <v>250000</v>
      </c>
      <c r="G101" s="114">
        <v>250000</v>
      </c>
    </row>
    <row r="102" spans="1:7" ht="94.5">
      <c r="A102" s="56" t="s">
        <v>540</v>
      </c>
      <c r="B102" s="2" t="s">
        <v>248</v>
      </c>
      <c r="C102" s="77" t="s">
        <v>514</v>
      </c>
      <c r="D102" s="77" t="s">
        <v>122</v>
      </c>
      <c r="E102" s="113">
        <v>1321420</v>
      </c>
      <c r="F102" s="113">
        <v>104000</v>
      </c>
      <c r="G102" s="113">
        <v>104000</v>
      </c>
    </row>
    <row r="103" spans="1:7" ht="78.75">
      <c r="A103" s="56" t="s">
        <v>541</v>
      </c>
      <c r="B103" s="76" t="s">
        <v>249</v>
      </c>
      <c r="C103" s="77" t="s">
        <v>514</v>
      </c>
      <c r="D103" s="77" t="s">
        <v>122</v>
      </c>
      <c r="E103" s="113">
        <v>14000</v>
      </c>
      <c r="F103" s="113">
        <v>14000</v>
      </c>
      <c r="G103" s="113">
        <v>14000</v>
      </c>
    </row>
    <row r="104" spans="1:7" ht="47.25">
      <c r="A104" s="31" t="s">
        <v>250</v>
      </c>
      <c r="B104" s="2" t="s">
        <v>251</v>
      </c>
      <c r="C104" s="78" t="s">
        <v>514</v>
      </c>
      <c r="D104" s="78" t="s">
        <v>122</v>
      </c>
      <c r="E104" s="114">
        <v>14000</v>
      </c>
      <c r="F104" s="114">
        <v>14000</v>
      </c>
      <c r="G104" s="114">
        <v>14000</v>
      </c>
    </row>
    <row r="105" spans="1:7" ht="110.25">
      <c r="A105" s="43" t="s">
        <v>542</v>
      </c>
      <c r="B105" s="2" t="s">
        <v>252</v>
      </c>
      <c r="C105" s="78" t="s">
        <v>514</v>
      </c>
      <c r="D105" s="78" t="s">
        <v>122</v>
      </c>
      <c r="E105" s="114">
        <v>14000</v>
      </c>
      <c r="F105" s="114">
        <v>14000</v>
      </c>
      <c r="G105" s="114">
        <v>14000</v>
      </c>
    </row>
    <row r="106" spans="1:7" ht="63">
      <c r="A106" s="43" t="s">
        <v>114</v>
      </c>
      <c r="B106" s="2" t="s">
        <v>252</v>
      </c>
      <c r="C106" s="78" t="s">
        <v>539</v>
      </c>
      <c r="D106" s="78" t="s">
        <v>115</v>
      </c>
      <c r="E106" s="114">
        <v>14000</v>
      </c>
      <c r="F106" s="114">
        <v>14000</v>
      </c>
      <c r="G106" s="114">
        <v>14000</v>
      </c>
    </row>
    <row r="107" spans="1:7" ht="47.25">
      <c r="A107" s="56" t="s">
        <v>543</v>
      </c>
      <c r="B107" s="76" t="s">
        <v>253</v>
      </c>
      <c r="C107" s="77" t="s">
        <v>514</v>
      </c>
      <c r="D107" s="77" t="s">
        <v>122</v>
      </c>
      <c r="E107" s="113">
        <v>10000</v>
      </c>
      <c r="F107" s="113">
        <v>10000</v>
      </c>
      <c r="G107" s="113">
        <v>10000</v>
      </c>
    </row>
    <row r="108" spans="1:7" ht="157.5">
      <c r="A108" s="31" t="s">
        <v>254</v>
      </c>
      <c r="B108" s="2" t="s">
        <v>255</v>
      </c>
      <c r="C108" s="78" t="s">
        <v>514</v>
      </c>
      <c r="D108" s="78" t="s">
        <v>122</v>
      </c>
      <c r="E108" s="114">
        <v>10000</v>
      </c>
      <c r="F108" s="114">
        <v>10000</v>
      </c>
      <c r="G108" s="114">
        <v>10000</v>
      </c>
    </row>
    <row r="109" spans="1:7" ht="78.75">
      <c r="A109" s="43" t="s">
        <v>256</v>
      </c>
      <c r="B109" s="2" t="s">
        <v>257</v>
      </c>
      <c r="C109" s="78" t="s">
        <v>514</v>
      </c>
      <c r="D109" s="78" t="s">
        <v>122</v>
      </c>
      <c r="E109" s="114">
        <v>10000</v>
      </c>
      <c r="F109" s="114">
        <v>10000</v>
      </c>
      <c r="G109" s="114">
        <v>10000</v>
      </c>
    </row>
    <row r="110" spans="1:7" ht="63">
      <c r="A110" s="43" t="s">
        <v>114</v>
      </c>
      <c r="B110" s="2" t="s">
        <v>257</v>
      </c>
      <c r="C110" s="78" t="s">
        <v>539</v>
      </c>
      <c r="D110" s="78" t="s">
        <v>115</v>
      </c>
      <c r="E110" s="114">
        <v>10000</v>
      </c>
      <c r="F110" s="114">
        <v>10000</v>
      </c>
      <c r="G110" s="114">
        <v>10000</v>
      </c>
    </row>
    <row r="111" spans="1:7" ht="78.75">
      <c r="A111" s="56" t="s">
        <v>544</v>
      </c>
      <c r="B111" s="76" t="s">
        <v>258</v>
      </c>
      <c r="C111" s="77" t="s">
        <v>514</v>
      </c>
      <c r="D111" s="77" t="s">
        <v>122</v>
      </c>
      <c r="E111" s="113">
        <v>20000</v>
      </c>
      <c r="F111" s="113">
        <v>20000</v>
      </c>
      <c r="G111" s="113">
        <v>20000</v>
      </c>
    </row>
    <row r="112" spans="1:7" ht="47.25">
      <c r="A112" s="31" t="s">
        <v>259</v>
      </c>
      <c r="B112" s="2" t="s">
        <v>260</v>
      </c>
      <c r="C112" s="78" t="s">
        <v>514</v>
      </c>
      <c r="D112" s="78" t="s">
        <v>122</v>
      </c>
      <c r="E112" s="114">
        <v>20000</v>
      </c>
      <c r="F112" s="114">
        <v>20000</v>
      </c>
      <c r="G112" s="114">
        <v>20000</v>
      </c>
    </row>
    <row r="113" spans="1:7" ht="141.75">
      <c r="A113" s="31" t="s">
        <v>545</v>
      </c>
      <c r="B113" s="2" t="s">
        <v>261</v>
      </c>
      <c r="C113" s="78" t="s">
        <v>514</v>
      </c>
      <c r="D113" s="78" t="s">
        <v>122</v>
      </c>
      <c r="E113" s="114">
        <v>20000</v>
      </c>
      <c r="F113" s="114">
        <v>20000</v>
      </c>
      <c r="G113" s="114">
        <v>20000</v>
      </c>
    </row>
    <row r="114" spans="1:7" ht="63">
      <c r="A114" s="43" t="s">
        <v>114</v>
      </c>
      <c r="B114" s="2" t="s">
        <v>261</v>
      </c>
      <c r="C114" s="78" t="s">
        <v>539</v>
      </c>
      <c r="D114" s="78" t="s">
        <v>115</v>
      </c>
      <c r="E114" s="114">
        <v>20000</v>
      </c>
      <c r="F114" s="114">
        <v>20000</v>
      </c>
      <c r="G114" s="114">
        <v>20000</v>
      </c>
    </row>
    <row r="115" spans="1:7" ht="94.5">
      <c r="A115" s="42" t="s">
        <v>262</v>
      </c>
      <c r="B115" s="82" t="s">
        <v>263</v>
      </c>
      <c r="C115" s="77" t="s">
        <v>514</v>
      </c>
      <c r="D115" s="77" t="s">
        <v>122</v>
      </c>
      <c r="E115" s="113">
        <v>1277420</v>
      </c>
      <c r="F115" s="113">
        <v>60000</v>
      </c>
      <c r="G115" s="113">
        <v>60000</v>
      </c>
    </row>
    <row r="116" spans="1:7" ht="47.25">
      <c r="A116" s="31" t="s">
        <v>264</v>
      </c>
      <c r="B116" s="80" t="s">
        <v>265</v>
      </c>
      <c r="C116" s="78" t="s">
        <v>514</v>
      </c>
      <c r="D116" s="78" t="s">
        <v>122</v>
      </c>
      <c r="E116" s="114">
        <v>1277420</v>
      </c>
      <c r="F116" s="114">
        <v>60000</v>
      </c>
      <c r="G116" s="114">
        <v>60000</v>
      </c>
    </row>
    <row r="117" spans="1:7" ht="94.5">
      <c r="A117" s="37" t="s">
        <v>631</v>
      </c>
      <c r="B117" s="80" t="s">
        <v>619</v>
      </c>
      <c r="C117" s="78" t="s">
        <v>514</v>
      </c>
      <c r="D117" s="78" t="s">
        <v>122</v>
      </c>
      <c r="E117" s="114">
        <v>1277420</v>
      </c>
      <c r="F117" s="114">
        <v>0</v>
      </c>
      <c r="G117" s="114">
        <v>0</v>
      </c>
    </row>
    <row r="118" spans="1:7" ht="94.5">
      <c r="A118" s="43" t="s">
        <v>546</v>
      </c>
      <c r="B118" s="80" t="s">
        <v>619</v>
      </c>
      <c r="C118" s="78" t="s">
        <v>539</v>
      </c>
      <c r="D118" s="78" t="s">
        <v>268</v>
      </c>
      <c r="E118" s="114">
        <v>1277420</v>
      </c>
      <c r="F118" s="114">
        <v>0</v>
      </c>
      <c r="G118" s="114">
        <v>0</v>
      </c>
    </row>
    <row r="119" spans="1:7" ht="126">
      <c r="A119" s="37" t="s">
        <v>266</v>
      </c>
      <c r="B119" s="2" t="s">
        <v>267</v>
      </c>
      <c r="C119" s="78" t="s">
        <v>514</v>
      </c>
      <c r="D119" s="78" t="s">
        <v>122</v>
      </c>
      <c r="E119" s="114">
        <v>0</v>
      </c>
      <c r="F119" s="114">
        <v>60000</v>
      </c>
      <c r="G119" s="114">
        <v>60000</v>
      </c>
    </row>
    <row r="120" spans="1:7" ht="94.5">
      <c r="A120" s="43" t="s">
        <v>546</v>
      </c>
      <c r="B120" s="2" t="s">
        <v>267</v>
      </c>
      <c r="C120" s="78" t="s">
        <v>539</v>
      </c>
      <c r="D120" s="78" t="s">
        <v>268</v>
      </c>
      <c r="E120" s="114">
        <v>0</v>
      </c>
      <c r="F120" s="114">
        <v>60000</v>
      </c>
      <c r="G120" s="114">
        <v>60000</v>
      </c>
    </row>
    <row r="121" spans="1:7" ht="141.75">
      <c r="A121" s="42" t="s">
        <v>39</v>
      </c>
      <c r="B121" s="76" t="s">
        <v>236</v>
      </c>
      <c r="C121" s="77" t="s">
        <v>514</v>
      </c>
      <c r="D121" s="77" t="s">
        <v>122</v>
      </c>
      <c r="E121" s="113">
        <v>9437690.3000000007</v>
      </c>
      <c r="F121" s="113">
        <v>6656800</v>
      </c>
      <c r="G121" s="113">
        <v>6718900</v>
      </c>
    </row>
    <row r="122" spans="1:7" ht="126">
      <c r="A122" s="31" t="s">
        <v>547</v>
      </c>
      <c r="B122" s="2" t="s">
        <v>237</v>
      </c>
      <c r="C122" s="78" t="s">
        <v>514</v>
      </c>
      <c r="D122" s="78" t="s">
        <v>122</v>
      </c>
      <c r="E122" s="114">
        <v>3982708</v>
      </c>
      <c r="F122" s="114">
        <v>1347800</v>
      </c>
      <c r="G122" s="114">
        <v>1358900</v>
      </c>
    </row>
    <row r="123" spans="1:7" ht="78.75">
      <c r="A123" s="31" t="s">
        <v>41</v>
      </c>
      <c r="B123" s="2" t="s">
        <v>238</v>
      </c>
      <c r="C123" s="78" t="s">
        <v>514</v>
      </c>
      <c r="D123" s="78" t="s">
        <v>122</v>
      </c>
      <c r="E123" s="114">
        <v>3982708</v>
      </c>
      <c r="F123" s="114">
        <v>1347800</v>
      </c>
      <c r="G123" s="114">
        <v>1358900</v>
      </c>
    </row>
    <row r="124" spans="1:7" ht="63">
      <c r="A124" s="31" t="s">
        <v>114</v>
      </c>
      <c r="B124" s="2" t="s">
        <v>238</v>
      </c>
      <c r="C124" s="78" t="s">
        <v>548</v>
      </c>
      <c r="D124" s="78" t="s">
        <v>115</v>
      </c>
      <c r="E124" s="114">
        <v>3982708</v>
      </c>
      <c r="F124" s="114">
        <v>1347800</v>
      </c>
      <c r="G124" s="114">
        <v>1358900</v>
      </c>
    </row>
    <row r="125" spans="1:7" ht="94.5">
      <c r="A125" s="31" t="s">
        <v>42</v>
      </c>
      <c r="B125" s="2" t="s">
        <v>239</v>
      </c>
      <c r="C125" s="78" t="s">
        <v>514</v>
      </c>
      <c r="D125" s="78" t="s">
        <v>122</v>
      </c>
      <c r="E125" s="114">
        <v>4133792</v>
      </c>
      <c r="F125" s="114">
        <v>5309000</v>
      </c>
      <c r="G125" s="114">
        <v>5360000</v>
      </c>
    </row>
    <row r="126" spans="1:7" ht="78.75">
      <c r="A126" s="31" t="s">
        <v>41</v>
      </c>
      <c r="B126" s="2" t="s">
        <v>240</v>
      </c>
      <c r="C126" s="78" t="s">
        <v>514</v>
      </c>
      <c r="D126" s="78" t="s">
        <v>122</v>
      </c>
      <c r="E126" s="114">
        <v>2096792</v>
      </c>
      <c r="F126" s="114">
        <v>3272000</v>
      </c>
      <c r="G126" s="114">
        <v>3323000</v>
      </c>
    </row>
    <row r="127" spans="1:7" ht="63">
      <c r="A127" s="31" t="s">
        <v>114</v>
      </c>
      <c r="B127" s="2" t="s">
        <v>240</v>
      </c>
      <c r="C127" s="78" t="s">
        <v>548</v>
      </c>
      <c r="D127" s="78" t="s">
        <v>115</v>
      </c>
      <c r="E127" s="114">
        <v>2096792</v>
      </c>
      <c r="F127" s="114">
        <v>3272000</v>
      </c>
      <c r="G127" s="114">
        <v>3323000</v>
      </c>
    </row>
    <row r="128" spans="1:7" ht="63">
      <c r="A128" s="43" t="s">
        <v>241</v>
      </c>
      <c r="B128" s="2" t="s">
        <v>242</v>
      </c>
      <c r="C128" s="78" t="s">
        <v>514</v>
      </c>
      <c r="D128" s="78" t="s">
        <v>122</v>
      </c>
      <c r="E128" s="114">
        <v>1935000</v>
      </c>
      <c r="F128" s="114">
        <v>1935000</v>
      </c>
      <c r="G128" s="114">
        <v>1935000</v>
      </c>
    </row>
    <row r="129" spans="1:7" ht="63">
      <c r="A129" s="31" t="s">
        <v>114</v>
      </c>
      <c r="B129" s="2" t="s">
        <v>242</v>
      </c>
      <c r="C129" s="78" t="s">
        <v>548</v>
      </c>
      <c r="D129" s="78" t="s">
        <v>115</v>
      </c>
      <c r="E129" s="114">
        <v>1935000</v>
      </c>
      <c r="F129" s="114">
        <v>1935000</v>
      </c>
      <c r="G129" s="114">
        <v>1935000</v>
      </c>
    </row>
    <row r="130" spans="1:7" ht="63">
      <c r="A130" s="43" t="s">
        <v>549</v>
      </c>
      <c r="B130" s="2" t="s">
        <v>243</v>
      </c>
      <c r="C130" s="78" t="s">
        <v>514</v>
      </c>
      <c r="D130" s="78" t="s">
        <v>122</v>
      </c>
      <c r="E130" s="114">
        <v>102000</v>
      </c>
      <c r="F130" s="114">
        <v>102000</v>
      </c>
      <c r="G130" s="114">
        <v>102000</v>
      </c>
    </row>
    <row r="131" spans="1:7" ht="63">
      <c r="A131" s="31" t="s">
        <v>114</v>
      </c>
      <c r="B131" s="2" t="s">
        <v>243</v>
      </c>
      <c r="C131" s="78" t="s">
        <v>548</v>
      </c>
      <c r="D131" s="78" t="s">
        <v>115</v>
      </c>
      <c r="E131" s="114">
        <v>102000</v>
      </c>
      <c r="F131" s="114">
        <v>102000</v>
      </c>
      <c r="G131" s="114">
        <v>102000</v>
      </c>
    </row>
    <row r="132" spans="1:7" ht="94.5">
      <c r="A132" s="74" t="s">
        <v>643</v>
      </c>
      <c r="B132" s="2" t="s">
        <v>648</v>
      </c>
      <c r="C132" s="78" t="s">
        <v>514</v>
      </c>
      <c r="D132" s="78" t="s">
        <v>122</v>
      </c>
      <c r="E132" s="114">
        <v>1321190.3</v>
      </c>
      <c r="F132" s="114">
        <v>0</v>
      </c>
      <c r="G132" s="114">
        <v>0</v>
      </c>
    </row>
    <row r="133" spans="1:7" ht="189">
      <c r="A133" s="127" t="s">
        <v>644</v>
      </c>
      <c r="B133" s="2" t="s">
        <v>646</v>
      </c>
      <c r="C133" s="78" t="s">
        <v>514</v>
      </c>
      <c r="D133" s="78" t="s">
        <v>122</v>
      </c>
      <c r="E133" s="114">
        <v>924790.3</v>
      </c>
      <c r="F133" s="114">
        <v>0</v>
      </c>
      <c r="G133" s="114">
        <v>0</v>
      </c>
    </row>
    <row r="134" spans="1:7" ht="63">
      <c r="A134" s="31" t="s">
        <v>114</v>
      </c>
      <c r="B134" s="2" t="s">
        <v>646</v>
      </c>
      <c r="C134" s="78" t="s">
        <v>548</v>
      </c>
      <c r="D134" s="78" t="s">
        <v>115</v>
      </c>
      <c r="E134" s="114">
        <v>924790.3</v>
      </c>
      <c r="F134" s="114">
        <v>0</v>
      </c>
      <c r="G134" s="114">
        <v>0</v>
      </c>
    </row>
    <row r="135" spans="1:7" ht="173.25">
      <c r="A135" s="127" t="s">
        <v>645</v>
      </c>
      <c r="B135" s="2" t="s">
        <v>647</v>
      </c>
      <c r="C135" s="78" t="s">
        <v>514</v>
      </c>
      <c r="D135" s="78" t="s">
        <v>122</v>
      </c>
      <c r="E135" s="114">
        <v>392400</v>
      </c>
      <c r="F135" s="114">
        <v>0</v>
      </c>
      <c r="G135" s="114">
        <v>0</v>
      </c>
    </row>
    <row r="136" spans="1:7" ht="63">
      <c r="A136" s="31" t="s">
        <v>114</v>
      </c>
      <c r="B136" s="2" t="s">
        <v>647</v>
      </c>
      <c r="C136" s="78" t="s">
        <v>548</v>
      </c>
      <c r="D136" s="78" t="s">
        <v>115</v>
      </c>
      <c r="E136" s="114">
        <v>392400</v>
      </c>
      <c r="F136" s="114">
        <v>0</v>
      </c>
      <c r="G136" s="114">
        <v>0</v>
      </c>
    </row>
    <row r="137" spans="1:7" ht="157.5">
      <c r="A137" s="127" t="s">
        <v>655</v>
      </c>
      <c r="B137" s="2" t="s">
        <v>726</v>
      </c>
      <c r="C137" s="78" t="s">
        <v>514</v>
      </c>
      <c r="D137" s="78" t="s">
        <v>122</v>
      </c>
      <c r="E137" s="114">
        <v>4000</v>
      </c>
      <c r="F137" s="114">
        <v>0</v>
      </c>
      <c r="G137" s="114">
        <v>0</v>
      </c>
    </row>
    <row r="138" spans="1:7" ht="63">
      <c r="A138" s="31" t="s">
        <v>114</v>
      </c>
      <c r="B138" s="2" t="s">
        <v>726</v>
      </c>
      <c r="C138" s="78" t="s">
        <v>548</v>
      </c>
      <c r="D138" s="78" t="s">
        <v>115</v>
      </c>
      <c r="E138" s="114">
        <v>4000</v>
      </c>
      <c r="F138" s="114">
        <v>0</v>
      </c>
      <c r="G138" s="114">
        <v>0</v>
      </c>
    </row>
    <row r="139" spans="1:7" ht="63">
      <c r="A139" s="42" t="s">
        <v>550</v>
      </c>
      <c r="B139" s="82" t="s">
        <v>284</v>
      </c>
      <c r="C139" s="77" t="s">
        <v>514</v>
      </c>
      <c r="D139" s="77" t="s">
        <v>122</v>
      </c>
      <c r="E139" s="113">
        <v>315333729.55000001</v>
      </c>
      <c r="F139" s="113">
        <v>293845700</v>
      </c>
      <c r="G139" s="113">
        <v>295452300</v>
      </c>
    </row>
    <row r="140" spans="1:7" ht="63">
      <c r="A140" s="42" t="s">
        <v>59</v>
      </c>
      <c r="B140" s="82" t="s">
        <v>285</v>
      </c>
      <c r="C140" s="77" t="s">
        <v>514</v>
      </c>
      <c r="D140" s="77" t="s">
        <v>122</v>
      </c>
      <c r="E140" s="113">
        <v>1572400</v>
      </c>
      <c r="F140" s="113">
        <v>1136100</v>
      </c>
      <c r="G140" s="113">
        <v>1136100</v>
      </c>
    </row>
    <row r="141" spans="1:7" ht="31.5">
      <c r="A141" s="31" t="s">
        <v>286</v>
      </c>
      <c r="B141" s="72" t="s">
        <v>287</v>
      </c>
      <c r="C141" s="78" t="s">
        <v>514</v>
      </c>
      <c r="D141" s="78" t="s">
        <v>122</v>
      </c>
      <c r="E141" s="114">
        <v>1572400</v>
      </c>
      <c r="F141" s="114">
        <v>1136100</v>
      </c>
      <c r="G141" s="114">
        <v>1136100</v>
      </c>
    </row>
    <row r="142" spans="1:7" ht="141.75">
      <c r="A142" s="43" t="s">
        <v>302</v>
      </c>
      <c r="B142" s="80" t="s">
        <v>303</v>
      </c>
      <c r="C142" s="78" t="s">
        <v>514</v>
      </c>
      <c r="D142" s="78" t="s">
        <v>122</v>
      </c>
      <c r="E142" s="114">
        <v>1136100</v>
      </c>
      <c r="F142" s="114">
        <v>1136100</v>
      </c>
      <c r="G142" s="114">
        <v>1136100</v>
      </c>
    </row>
    <row r="143" spans="1:7" ht="31.5">
      <c r="A143" s="43" t="s">
        <v>289</v>
      </c>
      <c r="B143" s="80" t="s">
        <v>303</v>
      </c>
      <c r="C143" s="78" t="s">
        <v>551</v>
      </c>
      <c r="D143" s="78" t="s">
        <v>290</v>
      </c>
      <c r="E143" s="114">
        <v>1136100</v>
      </c>
      <c r="F143" s="114">
        <v>1136100</v>
      </c>
      <c r="G143" s="114">
        <v>1136100</v>
      </c>
    </row>
    <row r="144" spans="1:7" ht="157.5">
      <c r="A144" s="86" t="s">
        <v>60</v>
      </c>
      <c r="B144" s="80" t="s">
        <v>304</v>
      </c>
      <c r="C144" s="78" t="s">
        <v>514</v>
      </c>
      <c r="D144" s="78" t="s">
        <v>122</v>
      </c>
      <c r="E144" s="114">
        <v>236700</v>
      </c>
      <c r="F144" s="114">
        <v>0</v>
      </c>
      <c r="G144" s="114">
        <v>0</v>
      </c>
    </row>
    <row r="145" spans="1:7" ht="31.5">
      <c r="A145" s="43" t="s">
        <v>289</v>
      </c>
      <c r="B145" s="80" t="s">
        <v>304</v>
      </c>
      <c r="C145" s="78" t="s">
        <v>551</v>
      </c>
      <c r="D145" s="78" t="s">
        <v>290</v>
      </c>
      <c r="E145" s="114">
        <v>236700</v>
      </c>
      <c r="F145" s="114">
        <v>0</v>
      </c>
      <c r="G145" s="114">
        <v>0</v>
      </c>
    </row>
    <row r="146" spans="1:7" ht="110.25">
      <c r="A146" s="37" t="s">
        <v>288</v>
      </c>
      <c r="B146" s="85" t="s">
        <v>552</v>
      </c>
      <c r="C146" s="78" t="s">
        <v>514</v>
      </c>
      <c r="D146" s="78" t="s">
        <v>122</v>
      </c>
      <c r="E146" s="114">
        <v>123600</v>
      </c>
      <c r="F146" s="114">
        <v>0</v>
      </c>
      <c r="G146" s="114">
        <v>0</v>
      </c>
    </row>
    <row r="147" spans="1:7" ht="31.5">
      <c r="A147" s="43" t="s">
        <v>289</v>
      </c>
      <c r="B147" s="85" t="s">
        <v>552</v>
      </c>
      <c r="C147" s="78" t="s">
        <v>553</v>
      </c>
      <c r="D147" s="78" t="s">
        <v>290</v>
      </c>
      <c r="E147" s="114">
        <v>123600</v>
      </c>
      <c r="F147" s="114">
        <v>0</v>
      </c>
      <c r="G147" s="114">
        <v>0</v>
      </c>
    </row>
    <row r="148" spans="1:7" ht="110.25">
      <c r="A148" s="37" t="s">
        <v>305</v>
      </c>
      <c r="B148" s="68" t="s">
        <v>306</v>
      </c>
      <c r="C148" s="78" t="s">
        <v>514</v>
      </c>
      <c r="D148" s="78" t="s">
        <v>122</v>
      </c>
      <c r="E148" s="114">
        <v>76000</v>
      </c>
      <c r="F148" s="114">
        <v>0</v>
      </c>
      <c r="G148" s="114">
        <v>0</v>
      </c>
    </row>
    <row r="149" spans="1:7" ht="31.5">
      <c r="A149" s="43" t="s">
        <v>289</v>
      </c>
      <c r="B149" s="68" t="s">
        <v>306</v>
      </c>
      <c r="C149" s="78" t="s">
        <v>551</v>
      </c>
      <c r="D149" s="78" t="s">
        <v>290</v>
      </c>
      <c r="E149" s="114">
        <v>76000</v>
      </c>
      <c r="F149" s="114">
        <v>0</v>
      </c>
      <c r="G149" s="114">
        <v>0</v>
      </c>
    </row>
    <row r="150" spans="1:7" ht="63">
      <c r="A150" s="42" t="s">
        <v>315</v>
      </c>
      <c r="B150" s="82" t="s">
        <v>316</v>
      </c>
      <c r="C150" s="77" t="s">
        <v>514</v>
      </c>
      <c r="D150" s="77" t="s">
        <v>122</v>
      </c>
      <c r="E150" s="113">
        <v>189000</v>
      </c>
      <c r="F150" s="113">
        <v>189000</v>
      </c>
      <c r="G150" s="113">
        <v>189000</v>
      </c>
    </row>
    <row r="151" spans="1:7" ht="63">
      <c r="A151" s="43" t="s">
        <v>370</v>
      </c>
      <c r="B151" s="80" t="s">
        <v>371</v>
      </c>
      <c r="C151" s="78" t="s">
        <v>514</v>
      </c>
      <c r="D151" s="78" t="s">
        <v>122</v>
      </c>
      <c r="E151" s="114">
        <v>10000</v>
      </c>
      <c r="F151" s="114">
        <v>10000</v>
      </c>
      <c r="G151" s="114">
        <v>10000</v>
      </c>
    </row>
    <row r="152" spans="1:7" ht="94.5">
      <c r="A152" s="43" t="s">
        <v>372</v>
      </c>
      <c r="B152" s="80" t="s">
        <v>373</v>
      </c>
      <c r="C152" s="78" t="s">
        <v>514</v>
      </c>
      <c r="D152" s="78" t="s">
        <v>122</v>
      </c>
      <c r="E152" s="114">
        <v>10000</v>
      </c>
      <c r="F152" s="114">
        <v>10000</v>
      </c>
      <c r="G152" s="114">
        <v>10000</v>
      </c>
    </row>
    <row r="153" spans="1:7" ht="63">
      <c r="A153" s="43" t="s">
        <v>114</v>
      </c>
      <c r="B153" s="80" t="s">
        <v>373</v>
      </c>
      <c r="C153" s="78" t="s">
        <v>523</v>
      </c>
      <c r="D153" s="78" t="s">
        <v>115</v>
      </c>
      <c r="E153" s="114">
        <v>10000</v>
      </c>
      <c r="F153" s="114">
        <v>10000</v>
      </c>
      <c r="G153" s="114">
        <v>10000</v>
      </c>
    </row>
    <row r="154" spans="1:7" ht="94.5">
      <c r="A154" s="43" t="s">
        <v>317</v>
      </c>
      <c r="B154" s="80" t="s">
        <v>318</v>
      </c>
      <c r="C154" s="78" t="s">
        <v>514</v>
      </c>
      <c r="D154" s="78" t="s">
        <v>122</v>
      </c>
      <c r="E154" s="114">
        <v>179000</v>
      </c>
      <c r="F154" s="114">
        <v>179000</v>
      </c>
      <c r="G154" s="114">
        <v>179000</v>
      </c>
    </row>
    <row r="155" spans="1:7" ht="110.25">
      <c r="A155" s="31" t="s">
        <v>319</v>
      </c>
      <c r="B155" s="80" t="s">
        <v>320</v>
      </c>
      <c r="C155" s="78" t="s">
        <v>514</v>
      </c>
      <c r="D155" s="78" t="s">
        <v>122</v>
      </c>
      <c r="E155" s="114">
        <v>76500</v>
      </c>
      <c r="F155" s="114">
        <v>76500</v>
      </c>
      <c r="G155" s="114">
        <v>76500</v>
      </c>
    </row>
    <row r="156" spans="1:7" ht="31.5">
      <c r="A156" s="43" t="s">
        <v>289</v>
      </c>
      <c r="B156" s="80" t="s">
        <v>320</v>
      </c>
      <c r="C156" s="78" t="s">
        <v>554</v>
      </c>
      <c r="D156" s="78" t="s">
        <v>290</v>
      </c>
      <c r="E156" s="114">
        <v>76500</v>
      </c>
      <c r="F156" s="114">
        <v>76500</v>
      </c>
      <c r="G156" s="114">
        <v>76500</v>
      </c>
    </row>
    <row r="157" spans="1:7" ht="94.5">
      <c r="A157" s="43" t="s">
        <v>372</v>
      </c>
      <c r="B157" s="80" t="s">
        <v>374</v>
      </c>
      <c r="C157" s="78" t="s">
        <v>514</v>
      </c>
      <c r="D157" s="78" t="s">
        <v>122</v>
      </c>
      <c r="E157" s="114">
        <v>102500</v>
      </c>
      <c r="F157" s="114">
        <v>102500</v>
      </c>
      <c r="G157" s="114">
        <v>102500</v>
      </c>
    </row>
    <row r="158" spans="1:7" ht="63">
      <c r="A158" s="43" t="s">
        <v>114</v>
      </c>
      <c r="B158" s="80" t="s">
        <v>374</v>
      </c>
      <c r="C158" s="78" t="s">
        <v>523</v>
      </c>
      <c r="D158" s="78" t="s">
        <v>115</v>
      </c>
      <c r="E158" s="114">
        <v>102500</v>
      </c>
      <c r="F158" s="114">
        <v>102500</v>
      </c>
      <c r="G158" s="114">
        <v>102500</v>
      </c>
    </row>
    <row r="159" spans="1:7" ht="63">
      <c r="A159" s="42" t="s">
        <v>340</v>
      </c>
      <c r="B159" s="82" t="s">
        <v>341</v>
      </c>
      <c r="C159" s="77" t="s">
        <v>514</v>
      </c>
      <c r="D159" s="77" t="s">
        <v>122</v>
      </c>
      <c r="E159" s="113">
        <v>137700</v>
      </c>
      <c r="F159" s="113">
        <v>137700</v>
      </c>
      <c r="G159" s="113">
        <v>137700</v>
      </c>
    </row>
    <row r="160" spans="1:7" ht="173.25">
      <c r="A160" s="31" t="s">
        <v>555</v>
      </c>
      <c r="B160" s="80" t="s">
        <v>342</v>
      </c>
      <c r="C160" s="78" t="s">
        <v>514</v>
      </c>
      <c r="D160" s="78" t="s">
        <v>122</v>
      </c>
      <c r="E160" s="114">
        <v>137700</v>
      </c>
      <c r="F160" s="114">
        <v>137700</v>
      </c>
      <c r="G160" s="114">
        <v>137700</v>
      </c>
    </row>
    <row r="161" spans="1:7" ht="94.5">
      <c r="A161" s="43" t="s">
        <v>343</v>
      </c>
      <c r="B161" s="80" t="s">
        <v>344</v>
      </c>
      <c r="C161" s="78" t="s">
        <v>514</v>
      </c>
      <c r="D161" s="78" t="s">
        <v>122</v>
      </c>
      <c r="E161" s="114">
        <v>137700</v>
      </c>
      <c r="F161" s="114">
        <v>137700</v>
      </c>
      <c r="G161" s="114">
        <v>137700</v>
      </c>
    </row>
    <row r="162" spans="1:7" ht="63">
      <c r="A162" s="43" t="s">
        <v>114</v>
      </c>
      <c r="B162" s="80" t="s">
        <v>344</v>
      </c>
      <c r="C162" s="78" t="s">
        <v>556</v>
      </c>
      <c r="D162" s="78" t="s">
        <v>115</v>
      </c>
      <c r="E162" s="114">
        <v>79700</v>
      </c>
      <c r="F162" s="114">
        <v>79700</v>
      </c>
      <c r="G162" s="114">
        <v>79700</v>
      </c>
    </row>
    <row r="163" spans="1:7" ht="31.5">
      <c r="A163" s="43" t="s">
        <v>289</v>
      </c>
      <c r="B163" s="80" t="s">
        <v>344</v>
      </c>
      <c r="C163" s="78" t="s">
        <v>556</v>
      </c>
      <c r="D163" s="78" t="s">
        <v>290</v>
      </c>
      <c r="E163" s="114">
        <v>58000</v>
      </c>
      <c r="F163" s="114">
        <v>58000</v>
      </c>
      <c r="G163" s="114">
        <v>58000</v>
      </c>
    </row>
    <row r="164" spans="1:7" ht="63">
      <c r="A164" s="56" t="s">
        <v>557</v>
      </c>
      <c r="B164" s="82" t="s">
        <v>345</v>
      </c>
      <c r="C164" s="77" t="s">
        <v>514</v>
      </c>
      <c r="D164" s="77" t="s">
        <v>122</v>
      </c>
      <c r="E164" s="113">
        <v>96300</v>
      </c>
      <c r="F164" s="113">
        <v>96300</v>
      </c>
      <c r="G164" s="113">
        <v>96300</v>
      </c>
    </row>
    <row r="165" spans="1:7" ht="126">
      <c r="A165" s="31" t="s">
        <v>346</v>
      </c>
      <c r="B165" s="80" t="s">
        <v>347</v>
      </c>
      <c r="C165" s="78" t="s">
        <v>514</v>
      </c>
      <c r="D165" s="78" t="s">
        <v>122</v>
      </c>
      <c r="E165" s="114">
        <v>96300</v>
      </c>
      <c r="F165" s="114">
        <v>96300</v>
      </c>
      <c r="G165" s="114">
        <v>96300</v>
      </c>
    </row>
    <row r="166" spans="1:7" ht="94.5">
      <c r="A166" s="43" t="s">
        <v>558</v>
      </c>
      <c r="B166" s="80" t="s">
        <v>348</v>
      </c>
      <c r="C166" s="78" t="s">
        <v>514</v>
      </c>
      <c r="D166" s="78" t="s">
        <v>122</v>
      </c>
      <c r="E166" s="114">
        <v>96300</v>
      </c>
      <c r="F166" s="114">
        <v>96300</v>
      </c>
      <c r="G166" s="114">
        <v>96300</v>
      </c>
    </row>
    <row r="167" spans="1:7" ht="31.5">
      <c r="A167" s="43" t="s">
        <v>289</v>
      </c>
      <c r="B167" s="80" t="s">
        <v>348</v>
      </c>
      <c r="C167" s="78" t="s">
        <v>556</v>
      </c>
      <c r="D167" s="78" t="s">
        <v>290</v>
      </c>
      <c r="E167" s="114">
        <v>20700</v>
      </c>
      <c r="F167" s="114">
        <v>20700</v>
      </c>
      <c r="G167" s="114">
        <v>20700</v>
      </c>
    </row>
    <row r="168" spans="1:7" ht="63">
      <c r="A168" s="43" t="s">
        <v>114</v>
      </c>
      <c r="B168" s="80" t="s">
        <v>348</v>
      </c>
      <c r="C168" s="78" t="s">
        <v>523</v>
      </c>
      <c r="D168" s="78" t="s">
        <v>115</v>
      </c>
      <c r="E168" s="114">
        <v>75600</v>
      </c>
      <c r="F168" s="114">
        <v>75600</v>
      </c>
      <c r="G168" s="114">
        <v>75600</v>
      </c>
    </row>
    <row r="169" spans="1:7" ht="94.5">
      <c r="A169" s="56" t="s">
        <v>456</v>
      </c>
      <c r="B169" s="82" t="s">
        <v>457</v>
      </c>
      <c r="C169" s="87" t="s">
        <v>514</v>
      </c>
      <c r="D169" s="87" t="s">
        <v>122</v>
      </c>
      <c r="E169" s="116">
        <v>21280400</v>
      </c>
      <c r="F169" s="116">
        <v>13937200</v>
      </c>
      <c r="G169" s="116">
        <v>29481000</v>
      </c>
    </row>
    <row r="170" spans="1:7" ht="126">
      <c r="A170" s="43" t="s">
        <v>458</v>
      </c>
      <c r="B170" s="82" t="s">
        <v>459</v>
      </c>
      <c r="C170" s="87" t="s">
        <v>514</v>
      </c>
      <c r="D170" s="87" t="s">
        <v>122</v>
      </c>
      <c r="E170" s="116">
        <v>21280400</v>
      </c>
      <c r="F170" s="116">
        <v>13937200</v>
      </c>
      <c r="G170" s="116">
        <v>15543800</v>
      </c>
    </row>
    <row r="171" spans="1:7" ht="110.25">
      <c r="A171" s="42" t="s">
        <v>78</v>
      </c>
      <c r="B171" s="82" t="s">
        <v>463</v>
      </c>
      <c r="C171" s="87" t="s">
        <v>514</v>
      </c>
      <c r="D171" s="87" t="s">
        <v>122</v>
      </c>
      <c r="E171" s="116">
        <v>3742800</v>
      </c>
      <c r="F171" s="116">
        <v>3426500</v>
      </c>
      <c r="G171" s="116">
        <v>3945500</v>
      </c>
    </row>
    <row r="172" spans="1:7" ht="15.75">
      <c r="A172" s="43" t="s">
        <v>225</v>
      </c>
      <c r="B172" s="80" t="s">
        <v>463</v>
      </c>
      <c r="C172" s="88" t="s">
        <v>559</v>
      </c>
      <c r="D172" s="88" t="s">
        <v>226</v>
      </c>
      <c r="E172" s="117">
        <v>3742800</v>
      </c>
      <c r="F172" s="117">
        <v>3426500</v>
      </c>
      <c r="G172" s="117">
        <v>3945500</v>
      </c>
    </row>
    <row r="173" spans="1:7" ht="141.75">
      <c r="A173" s="42" t="s">
        <v>77</v>
      </c>
      <c r="B173" s="65" t="s">
        <v>462</v>
      </c>
      <c r="C173" s="87" t="s">
        <v>514</v>
      </c>
      <c r="D173" s="87" t="s">
        <v>122</v>
      </c>
      <c r="E173" s="116">
        <v>17503000</v>
      </c>
      <c r="F173" s="116">
        <v>10476100</v>
      </c>
      <c r="G173" s="116">
        <v>11563700</v>
      </c>
    </row>
    <row r="174" spans="1:7" ht="15.75">
      <c r="A174" s="43" t="s">
        <v>225</v>
      </c>
      <c r="B174" s="68" t="s">
        <v>462</v>
      </c>
      <c r="C174" s="88" t="s">
        <v>559</v>
      </c>
      <c r="D174" s="88" t="s">
        <v>226</v>
      </c>
      <c r="E174" s="117">
        <v>17503000</v>
      </c>
      <c r="F174" s="117">
        <v>10476100</v>
      </c>
      <c r="G174" s="117">
        <v>11563700</v>
      </c>
    </row>
    <row r="175" spans="1:7" ht="157.5">
      <c r="A175" s="42" t="s">
        <v>460</v>
      </c>
      <c r="B175" s="82" t="s">
        <v>461</v>
      </c>
      <c r="C175" s="87" t="s">
        <v>514</v>
      </c>
      <c r="D175" s="87" t="s">
        <v>122</v>
      </c>
      <c r="E175" s="116">
        <v>34600</v>
      </c>
      <c r="F175" s="116">
        <v>34600</v>
      </c>
      <c r="G175" s="116">
        <v>34600</v>
      </c>
    </row>
    <row r="176" spans="1:7" ht="47.25">
      <c r="A176" s="89" t="s">
        <v>429</v>
      </c>
      <c r="B176" s="80" t="s">
        <v>461</v>
      </c>
      <c r="C176" s="88" t="s">
        <v>559</v>
      </c>
      <c r="D176" s="88" t="s">
        <v>430</v>
      </c>
      <c r="E176" s="117">
        <v>34600</v>
      </c>
      <c r="F176" s="117">
        <v>34600</v>
      </c>
      <c r="G176" s="117">
        <v>34600</v>
      </c>
    </row>
    <row r="177" spans="1:7" ht="63">
      <c r="A177" s="42" t="s">
        <v>560</v>
      </c>
      <c r="B177" s="82" t="s">
        <v>349</v>
      </c>
      <c r="C177" s="77" t="s">
        <v>514</v>
      </c>
      <c r="D177" s="77" t="s">
        <v>122</v>
      </c>
      <c r="E177" s="113">
        <v>2246800</v>
      </c>
      <c r="F177" s="113">
        <v>2246800</v>
      </c>
      <c r="G177" s="113">
        <v>2246800</v>
      </c>
    </row>
    <row r="178" spans="1:7" ht="47.25">
      <c r="A178" s="31" t="s">
        <v>350</v>
      </c>
      <c r="B178" s="80" t="s">
        <v>351</v>
      </c>
      <c r="C178" s="78" t="s">
        <v>514</v>
      </c>
      <c r="D178" s="78" t="s">
        <v>122</v>
      </c>
      <c r="E178" s="114">
        <v>2087400</v>
      </c>
      <c r="F178" s="114">
        <v>2087400</v>
      </c>
      <c r="G178" s="114">
        <v>2087400</v>
      </c>
    </row>
    <row r="179" spans="1:7" ht="78.75">
      <c r="A179" s="43" t="s">
        <v>352</v>
      </c>
      <c r="B179" s="80" t="s">
        <v>353</v>
      </c>
      <c r="C179" s="78" t="s">
        <v>514</v>
      </c>
      <c r="D179" s="78" t="s">
        <v>122</v>
      </c>
      <c r="E179" s="114">
        <v>2087400</v>
      </c>
      <c r="F179" s="114">
        <v>2087400</v>
      </c>
      <c r="G179" s="114">
        <v>2087400</v>
      </c>
    </row>
    <row r="180" spans="1:7" ht="63">
      <c r="A180" s="43" t="s">
        <v>114</v>
      </c>
      <c r="B180" s="80" t="s">
        <v>353</v>
      </c>
      <c r="C180" s="78" t="s">
        <v>556</v>
      </c>
      <c r="D180" s="78" t="s">
        <v>115</v>
      </c>
      <c r="E180" s="114">
        <v>372400</v>
      </c>
      <c r="F180" s="114">
        <v>372400</v>
      </c>
      <c r="G180" s="114">
        <v>372400</v>
      </c>
    </row>
    <row r="181" spans="1:7" ht="31.5">
      <c r="A181" s="43" t="s">
        <v>289</v>
      </c>
      <c r="B181" s="80" t="s">
        <v>353</v>
      </c>
      <c r="C181" s="78" t="s">
        <v>556</v>
      </c>
      <c r="D181" s="78" t="s">
        <v>290</v>
      </c>
      <c r="E181" s="114">
        <v>1715000</v>
      </c>
      <c r="F181" s="114">
        <v>1715000</v>
      </c>
      <c r="G181" s="114">
        <v>1715000</v>
      </c>
    </row>
    <row r="182" spans="1:7" ht="31.5">
      <c r="A182" s="43" t="s">
        <v>354</v>
      </c>
      <c r="B182" s="80" t="s">
        <v>355</v>
      </c>
      <c r="C182" s="78" t="s">
        <v>514</v>
      </c>
      <c r="D182" s="78" t="s">
        <v>122</v>
      </c>
      <c r="E182" s="114">
        <v>159400</v>
      </c>
      <c r="F182" s="114">
        <v>159400</v>
      </c>
      <c r="G182" s="114">
        <v>159400</v>
      </c>
    </row>
    <row r="183" spans="1:7" ht="78.75">
      <c r="A183" s="43" t="s">
        <v>352</v>
      </c>
      <c r="B183" s="80" t="s">
        <v>356</v>
      </c>
      <c r="C183" s="78" t="s">
        <v>514</v>
      </c>
      <c r="D183" s="78" t="s">
        <v>122</v>
      </c>
      <c r="E183" s="114">
        <v>159400</v>
      </c>
      <c r="F183" s="114">
        <v>159400</v>
      </c>
      <c r="G183" s="114">
        <v>159400</v>
      </c>
    </row>
    <row r="184" spans="1:7" ht="31.5">
      <c r="A184" s="43" t="s">
        <v>289</v>
      </c>
      <c r="B184" s="80" t="s">
        <v>356</v>
      </c>
      <c r="C184" s="78" t="s">
        <v>556</v>
      </c>
      <c r="D184" s="78" t="s">
        <v>290</v>
      </c>
      <c r="E184" s="114">
        <v>159400</v>
      </c>
      <c r="F184" s="114">
        <v>159400</v>
      </c>
      <c r="G184" s="114">
        <v>159400</v>
      </c>
    </row>
    <row r="185" spans="1:7" ht="94.5">
      <c r="A185" s="42" t="s">
        <v>61</v>
      </c>
      <c r="B185" s="82" t="s">
        <v>291</v>
      </c>
      <c r="C185" s="77" t="s">
        <v>514</v>
      </c>
      <c r="D185" s="77" t="s">
        <v>122</v>
      </c>
      <c r="E185" s="113">
        <v>289811129.55000001</v>
      </c>
      <c r="F185" s="113">
        <v>276102600</v>
      </c>
      <c r="G185" s="113">
        <v>276102600</v>
      </c>
    </row>
    <row r="186" spans="1:7" ht="31.5">
      <c r="A186" s="43" t="s">
        <v>50</v>
      </c>
      <c r="B186" s="80" t="s">
        <v>292</v>
      </c>
      <c r="C186" s="78" t="s">
        <v>514</v>
      </c>
      <c r="D186" s="78" t="s">
        <v>122</v>
      </c>
      <c r="E186" s="114">
        <v>100383529.55</v>
      </c>
      <c r="F186" s="114">
        <v>94313800</v>
      </c>
      <c r="G186" s="114">
        <v>94313800</v>
      </c>
    </row>
    <row r="187" spans="1:7" ht="47.25">
      <c r="A187" s="43" t="s">
        <v>51</v>
      </c>
      <c r="B187" s="80" t="s">
        <v>293</v>
      </c>
      <c r="C187" s="78" t="s">
        <v>514</v>
      </c>
      <c r="D187" s="78" t="s">
        <v>122</v>
      </c>
      <c r="E187" s="114">
        <v>26506722.800000001</v>
      </c>
      <c r="F187" s="114">
        <v>26029600</v>
      </c>
      <c r="G187" s="114">
        <v>26029600</v>
      </c>
    </row>
    <row r="188" spans="1:7" ht="31.5">
      <c r="A188" s="43" t="s">
        <v>289</v>
      </c>
      <c r="B188" s="80" t="s">
        <v>293</v>
      </c>
      <c r="C188" s="78" t="s">
        <v>553</v>
      </c>
      <c r="D188" s="78" t="s">
        <v>290</v>
      </c>
      <c r="E188" s="114">
        <v>26506722.800000001</v>
      </c>
      <c r="F188" s="114">
        <v>26029600</v>
      </c>
      <c r="G188" s="114">
        <v>26029600</v>
      </c>
    </row>
    <row r="189" spans="1:7" ht="78.75">
      <c r="A189" s="43" t="s">
        <v>62</v>
      </c>
      <c r="B189" s="80" t="s">
        <v>307</v>
      </c>
      <c r="C189" s="78" t="s">
        <v>514</v>
      </c>
      <c r="D189" s="78" t="s">
        <v>122</v>
      </c>
      <c r="E189" s="114">
        <v>16904806.75</v>
      </c>
      <c r="F189" s="114">
        <v>16441900</v>
      </c>
      <c r="G189" s="114">
        <v>16441900</v>
      </c>
    </row>
    <row r="190" spans="1:7" ht="31.5">
      <c r="A190" s="43" t="s">
        <v>289</v>
      </c>
      <c r="B190" s="80" t="s">
        <v>307</v>
      </c>
      <c r="C190" s="78" t="s">
        <v>551</v>
      </c>
      <c r="D190" s="78" t="s">
        <v>290</v>
      </c>
      <c r="E190" s="114">
        <v>16904806.75</v>
      </c>
      <c r="F190" s="114">
        <v>16441900</v>
      </c>
      <c r="G190" s="114">
        <v>16441900</v>
      </c>
    </row>
    <row r="191" spans="1:7" ht="47.25">
      <c r="A191" s="31" t="s">
        <v>321</v>
      </c>
      <c r="B191" s="80" t="s">
        <v>322</v>
      </c>
      <c r="C191" s="78" t="s">
        <v>514</v>
      </c>
      <c r="D191" s="78" t="s">
        <v>122</v>
      </c>
      <c r="E191" s="114">
        <v>7107100</v>
      </c>
      <c r="F191" s="114">
        <v>6906300</v>
      </c>
      <c r="G191" s="114">
        <v>6906300</v>
      </c>
    </row>
    <row r="192" spans="1:7" ht="31.5">
      <c r="A192" s="43" t="s">
        <v>289</v>
      </c>
      <c r="B192" s="80" t="s">
        <v>322</v>
      </c>
      <c r="C192" s="78" t="s">
        <v>554</v>
      </c>
      <c r="D192" s="78" t="s">
        <v>290</v>
      </c>
      <c r="E192" s="114">
        <v>5554700</v>
      </c>
      <c r="F192" s="114">
        <v>6906300</v>
      </c>
      <c r="G192" s="114">
        <v>6906300</v>
      </c>
    </row>
    <row r="193" spans="1:7" ht="31.5">
      <c r="A193" s="43" t="s">
        <v>289</v>
      </c>
      <c r="B193" s="80" t="s">
        <v>322</v>
      </c>
      <c r="C193" s="78" t="s">
        <v>574</v>
      </c>
      <c r="D193" s="78" t="s">
        <v>290</v>
      </c>
      <c r="E193" s="114">
        <v>1552400</v>
      </c>
      <c r="F193" s="114">
        <v>0</v>
      </c>
      <c r="G193" s="114">
        <v>0</v>
      </c>
    </row>
    <row r="194" spans="1:7" ht="78.75">
      <c r="A194" s="31" t="s">
        <v>357</v>
      </c>
      <c r="B194" s="80" t="s">
        <v>358</v>
      </c>
      <c r="C194" s="78" t="s">
        <v>514</v>
      </c>
      <c r="D194" s="78" t="s">
        <v>122</v>
      </c>
      <c r="E194" s="114">
        <v>2298500</v>
      </c>
      <c r="F194" s="114">
        <v>2298500</v>
      </c>
      <c r="G194" s="114">
        <v>2298500</v>
      </c>
    </row>
    <row r="195" spans="1:7" ht="31.5">
      <c r="A195" s="43" t="s">
        <v>289</v>
      </c>
      <c r="B195" s="80" t="s">
        <v>358</v>
      </c>
      <c r="C195" s="78" t="s">
        <v>556</v>
      </c>
      <c r="D195" s="78" t="s">
        <v>290</v>
      </c>
      <c r="E195" s="114">
        <v>2298500</v>
      </c>
      <c r="F195" s="114">
        <v>2298500</v>
      </c>
      <c r="G195" s="114">
        <v>2298500</v>
      </c>
    </row>
    <row r="196" spans="1:7" ht="31.5">
      <c r="A196" s="43" t="s">
        <v>323</v>
      </c>
      <c r="B196" s="80" t="s">
        <v>324</v>
      </c>
      <c r="C196" s="78" t="s">
        <v>514</v>
      </c>
      <c r="D196" s="78" t="s">
        <v>122</v>
      </c>
      <c r="E196" s="114">
        <v>5099400</v>
      </c>
      <c r="F196" s="114">
        <v>5099400</v>
      </c>
      <c r="G196" s="114">
        <v>5099400</v>
      </c>
    </row>
    <row r="197" spans="1:7" ht="31.5">
      <c r="A197" s="43" t="s">
        <v>289</v>
      </c>
      <c r="B197" s="80" t="s">
        <v>324</v>
      </c>
      <c r="C197" s="78" t="s">
        <v>551</v>
      </c>
      <c r="D197" s="78" t="s">
        <v>290</v>
      </c>
      <c r="E197" s="114">
        <v>5099400</v>
      </c>
      <c r="F197" s="114">
        <v>5099400</v>
      </c>
      <c r="G197" s="114">
        <v>5099400</v>
      </c>
    </row>
    <row r="198" spans="1:7" ht="94.5">
      <c r="A198" s="43" t="s">
        <v>325</v>
      </c>
      <c r="B198" s="67" t="s">
        <v>326</v>
      </c>
      <c r="C198" s="70" t="s">
        <v>514</v>
      </c>
      <c r="D198" s="70" t="s">
        <v>122</v>
      </c>
      <c r="E198" s="124">
        <v>2526400</v>
      </c>
      <c r="F198" s="124">
        <v>0</v>
      </c>
      <c r="G198" s="124">
        <v>0</v>
      </c>
    </row>
    <row r="199" spans="1:7" ht="31.5">
      <c r="A199" s="43" t="s">
        <v>289</v>
      </c>
      <c r="B199" s="69" t="s">
        <v>326</v>
      </c>
      <c r="C199" s="78" t="s">
        <v>553</v>
      </c>
      <c r="D199" s="78" t="s">
        <v>290</v>
      </c>
      <c r="E199" s="114">
        <v>0</v>
      </c>
      <c r="F199" s="114">
        <v>0</v>
      </c>
      <c r="G199" s="114">
        <v>0</v>
      </c>
    </row>
    <row r="200" spans="1:7" ht="31.5">
      <c r="A200" s="43" t="s">
        <v>289</v>
      </c>
      <c r="B200" s="69" t="s">
        <v>326</v>
      </c>
      <c r="C200" s="78" t="s">
        <v>551</v>
      </c>
      <c r="D200" s="78" t="s">
        <v>290</v>
      </c>
      <c r="E200" s="114">
        <v>764050</v>
      </c>
      <c r="F200" s="114">
        <v>0</v>
      </c>
      <c r="G200" s="114">
        <v>0</v>
      </c>
    </row>
    <row r="201" spans="1:7" ht="31.5">
      <c r="A201" s="43" t="s">
        <v>289</v>
      </c>
      <c r="B201" s="67" t="s">
        <v>326</v>
      </c>
      <c r="C201" s="78" t="s">
        <v>554</v>
      </c>
      <c r="D201" s="78" t="s">
        <v>290</v>
      </c>
      <c r="E201" s="114">
        <v>298150</v>
      </c>
      <c r="F201" s="114">
        <v>0</v>
      </c>
      <c r="G201" s="114">
        <v>0</v>
      </c>
    </row>
    <row r="202" spans="1:7" ht="31.5">
      <c r="A202" s="43" t="s">
        <v>289</v>
      </c>
      <c r="B202" s="67" t="s">
        <v>326</v>
      </c>
      <c r="C202" s="78" t="s">
        <v>556</v>
      </c>
      <c r="D202" s="78" t="s">
        <v>290</v>
      </c>
      <c r="E202" s="114">
        <v>379500</v>
      </c>
      <c r="F202" s="114">
        <v>0</v>
      </c>
      <c r="G202" s="114">
        <v>0</v>
      </c>
    </row>
    <row r="203" spans="1:7" ht="94.5">
      <c r="A203" s="43" t="s">
        <v>52</v>
      </c>
      <c r="B203" s="80" t="s">
        <v>308</v>
      </c>
      <c r="C203" s="78" t="s">
        <v>514</v>
      </c>
      <c r="D203" s="78" t="s">
        <v>122</v>
      </c>
      <c r="E203" s="114">
        <v>31952500</v>
      </c>
      <c r="F203" s="114">
        <v>30030500</v>
      </c>
      <c r="G203" s="114">
        <v>30030500</v>
      </c>
    </row>
    <row r="204" spans="1:7" ht="31.5">
      <c r="A204" s="43" t="s">
        <v>289</v>
      </c>
      <c r="B204" s="80" t="s">
        <v>308</v>
      </c>
      <c r="C204" s="78" t="s">
        <v>553</v>
      </c>
      <c r="D204" s="78" t="s">
        <v>290</v>
      </c>
      <c r="E204" s="114">
        <v>12906800</v>
      </c>
      <c r="F204" s="114">
        <v>11773200</v>
      </c>
      <c r="G204" s="114">
        <v>11773200</v>
      </c>
    </row>
    <row r="205" spans="1:7" ht="31.5">
      <c r="A205" s="31" t="s">
        <v>289</v>
      </c>
      <c r="B205" s="80" t="s">
        <v>308</v>
      </c>
      <c r="C205" s="78" t="s">
        <v>551</v>
      </c>
      <c r="D205" s="78" t="s">
        <v>290</v>
      </c>
      <c r="E205" s="114">
        <v>18096200</v>
      </c>
      <c r="F205" s="114">
        <v>17307800</v>
      </c>
      <c r="G205" s="114">
        <v>17307800</v>
      </c>
    </row>
    <row r="206" spans="1:7" ht="31.5">
      <c r="A206" s="31" t="s">
        <v>289</v>
      </c>
      <c r="B206" s="80" t="s">
        <v>308</v>
      </c>
      <c r="C206" s="78" t="s">
        <v>554</v>
      </c>
      <c r="D206" s="78" t="s">
        <v>290</v>
      </c>
      <c r="E206" s="114">
        <v>743000</v>
      </c>
      <c r="F206" s="114">
        <v>743000</v>
      </c>
      <c r="G206" s="114">
        <v>743000</v>
      </c>
    </row>
    <row r="207" spans="1:7" ht="31.5">
      <c r="A207" s="31" t="s">
        <v>289</v>
      </c>
      <c r="B207" s="80" t="s">
        <v>308</v>
      </c>
      <c r="C207" s="78" t="s">
        <v>556</v>
      </c>
      <c r="D207" s="78" t="s">
        <v>290</v>
      </c>
      <c r="E207" s="114">
        <v>206500</v>
      </c>
      <c r="F207" s="114">
        <v>206500</v>
      </c>
      <c r="G207" s="114">
        <v>206500</v>
      </c>
    </row>
    <row r="208" spans="1:7" ht="63">
      <c r="A208" s="43" t="s">
        <v>53</v>
      </c>
      <c r="B208" s="80" t="s">
        <v>309</v>
      </c>
      <c r="C208" s="78" t="s">
        <v>514</v>
      </c>
      <c r="D208" s="78" t="s">
        <v>122</v>
      </c>
      <c r="E208" s="114">
        <v>7988100</v>
      </c>
      <c r="F208" s="114">
        <v>7507600</v>
      </c>
      <c r="G208" s="114">
        <v>7507600</v>
      </c>
    </row>
    <row r="209" spans="1:7" ht="31.5">
      <c r="A209" s="43" t="s">
        <v>289</v>
      </c>
      <c r="B209" s="80" t="s">
        <v>309</v>
      </c>
      <c r="C209" s="78" t="s">
        <v>553</v>
      </c>
      <c r="D209" s="78" t="s">
        <v>290</v>
      </c>
      <c r="E209" s="114">
        <v>3226800</v>
      </c>
      <c r="F209" s="114">
        <v>2943400</v>
      </c>
      <c r="G209" s="114">
        <v>2943400</v>
      </c>
    </row>
    <row r="210" spans="1:7" ht="31.5">
      <c r="A210" s="31" t="s">
        <v>289</v>
      </c>
      <c r="B210" s="80" t="s">
        <v>309</v>
      </c>
      <c r="C210" s="78" t="s">
        <v>551</v>
      </c>
      <c r="D210" s="78" t="s">
        <v>290</v>
      </c>
      <c r="E210" s="114">
        <v>4524000</v>
      </c>
      <c r="F210" s="114">
        <v>4326900</v>
      </c>
      <c r="G210" s="114">
        <v>4326900</v>
      </c>
    </row>
    <row r="211" spans="1:7" ht="31.5">
      <c r="A211" s="31" t="s">
        <v>289</v>
      </c>
      <c r="B211" s="80" t="s">
        <v>309</v>
      </c>
      <c r="C211" s="78" t="s">
        <v>554</v>
      </c>
      <c r="D211" s="78" t="s">
        <v>290</v>
      </c>
      <c r="E211" s="114">
        <v>185600</v>
      </c>
      <c r="F211" s="114">
        <v>185600</v>
      </c>
      <c r="G211" s="114">
        <v>185600</v>
      </c>
    </row>
    <row r="212" spans="1:7" ht="31.5">
      <c r="A212" s="31" t="s">
        <v>289</v>
      </c>
      <c r="B212" s="80" t="s">
        <v>309</v>
      </c>
      <c r="C212" s="78" t="s">
        <v>556</v>
      </c>
      <c r="D212" s="78" t="s">
        <v>290</v>
      </c>
      <c r="E212" s="114">
        <v>51700</v>
      </c>
      <c r="F212" s="114">
        <v>51700</v>
      </c>
      <c r="G212" s="114">
        <v>51700</v>
      </c>
    </row>
    <row r="213" spans="1:7" ht="47.25">
      <c r="A213" s="43" t="s">
        <v>54</v>
      </c>
      <c r="B213" s="80" t="s">
        <v>294</v>
      </c>
      <c r="C213" s="78" t="s">
        <v>514</v>
      </c>
      <c r="D213" s="78" t="s">
        <v>122</v>
      </c>
      <c r="E213" s="114">
        <v>178122600</v>
      </c>
      <c r="F213" s="114">
        <v>170502300</v>
      </c>
      <c r="G213" s="114">
        <v>170502300</v>
      </c>
    </row>
    <row r="214" spans="1:7" ht="47.25">
      <c r="A214" s="43" t="s">
        <v>72</v>
      </c>
      <c r="B214" s="80" t="s">
        <v>295</v>
      </c>
      <c r="C214" s="78" t="s">
        <v>514</v>
      </c>
      <c r="D214" s="78" t="s">
        <v>122</v>
      </c>
      <c r="E214" s="114">
        <v>1000000</v>
      </c>
      <c r="F214" s="114">
        <v>0</v>
      </c>
      <c r="G214" s="114">
        <v>0</v>
      </c>
    </row>
    <row r="215" spans="1:7" ht="31.5">
      <c r="A215" s="43" t="s">
        <v>289</v>
      </c>
      <c r="B215" s="80" t="s">
        <v>295</v>
      </c>
      <c r="C215" s="78" t="s">
        <v>553</v>
      </c>
      <c r="D215" s="78" t="s">
        <v>290</v>
      </c>
      <c r="E215" s="114">
        <v>480000</v>
      </c>
      <c r="F215" s="114">
        <v>0</v>
      </c>
      <c r="G215" s="114">
        <v>0</v>
      </c>
    </row>
    <row r="216" spans="1:7" ht="31.5">
      <c r="A216" s="43" t="s">
        <v>289</v>
      </c>
      <c r="B216" s="80" t="s">
        <v>295</v>
      </c>
      <c r="C216" s="78" t="s">
        <v>551</v>
      </c>
      <c r="D216" s="78" t="s">
        <v>290</v>
      </c>
      <c r="E216" s="114">
        <v>450000</v>
      </c>
      <c r="F216" s="114">
        <v>0</v>
      </c>
      <c r="G216" s="114">
        <v>0</v>
      </c>
    </row>
    <row r="217" spans="1:7" ht="31.5">
      <c r="A217" s="43" t="s">
        <v>289</v>
      </c>
      <c r="B217" s="80" t="s">
        <v>295</v>
      </c>
      <c r="C217" s="78" t="s">
        <v>554</v>
      </c>
      <c r="D217" s="78" t="s">
        <v>290</v>
      </c>
      <c r="E217" s="114">
        <v>50000</v>
      </c>
      <c r="F217" s="114">
        <v>0</v>
      </c>
      <c r="G217" s="114">
        <v>0</v>
      </c>
    </row>
    <row r="218" spans="1:7" ht="31.5">
      <c r="A218" s="43" t="s">
        <v>289</v>
      </c>
      <c r="B218" s="80" t="s">
        <v>295</v>
      </c>
      <c r="C218" s="78" t="s">
        <v>556</v>
      </c>
      <c r="D218" s="78" t="s">
        <v>290</v>
      </c>
      <c r="E218" s="114">
        <v>20000</v>
      </c>
      <c r="F218" s="114">
        <v>0</v>
      </c>
      <c r="G218" s="114">
        <v>0</v>
      </c>
    </row>
    <row r="219" spans="1:7" ht="110.25">
      <c r="A219" s="43" t="s">
        <v>464</v>
      </c>
      <c r="B219" s="80" t="s">
        <v>465</v>
      </c>
      <c r="C219" s="78" t="s">
        <v>514</v>
      </c>
      <c r="D219" s="78" t="s">
        <v>122</v>
      </c>
      <c r="E219" s="114">
        <v>1822100</v>
      </c>
      <c r="F219" s="114">
        <v>1822100</v>
      </c>
      <c r="G219" s="114">
        <v>1822100</v>
      </c>
    </row>
    <row r="220" spans="1:7" ht="47.25">
      <c r="A220" s="43" t="s">
        <v>429</v>
      </c>
      <c r="B220" s="80" t="s">
        <v>465</v>
      </c>
      <c r="C220" s="78" t="s">
        <v>559</v>
      </c>
      <c r="D220" s="78" t="s">
        <v>430</v>
      </c>
      <c r="E220" s="114">
        <v>1822100</v>
      </c>
      <c r="F220" s="114">
        <v>1822100</v>
      </c>
      <c r="G220" s="114">
        <v>1822100</v>
      </c>
    </row>
    <row r="221" spans="1:7" ht="409.5">
      <c r="A221" s="43" t="s">
        <v>296</v>
      </c>
      <c r="B221" s="80" t="s">
        <v>297</v>
      </c>
      <c r="C221" s="78" t="s">
        <v>514</v>
      </c>
      <c r="D221" s="78" t="s">
        <v>122</v>
      </c>
      <c r="E221" s="114">
        <v>139583600</v>
      </c>
      <c r="F221" s="114">
        <v>133389600</v>
      </c>
      <c r="G221" s="114">
        <v>133389600</v>
      </c>
    </row>
    <row r="222" spans="1:7" ht="31.5">
      <c r="A222" s="43" t="s">
        <v>289</v>
      </c>
      <c r="B222" s="80" t="s">
        <v>297</v>
      </c>
      <c r="C222" s="78" t="s">
        <v>553</v>
      </c>
      <c r="D222" s="78" t="s">
        <v>290</v>
      </c>
      <c r="E222" s="114">
        <v>55271634</v>
      </c>
      <c r="F222" s="114">
        <v>52400500</v>
      </c>
      <c r="G222" s="114">
        <v>52400500</v>
      </c>
    </row>
    <row r="223" spans="1:7" ht="31.5">
      <c r="A223" s="43" t="s">
        <v>289</v>
      </c>
      <c r="B223" s="80" t="s">
        <v>297</v>
      </c>
      <c r="C223" s="78" t="s">
        <v>551</v>
      </c>
      <c r="D223" s="78" t="s">
        <v>290</v>
      </c>
      <c r="E223" s="114">
        <v>84311966</v>
      </c>
      <c r="F223" s="114">
        <v>80989100</v>
      </c>
      <c r="G223" s="114">
        <v>80989100</v>
      </c>
    </row>
    <row r="224" spans="1:7" ht="94.5">
      <c r="A224" s="43" t="s">
        <v>57</v>
      </c>
      <c r="B224" s="80" t="s">
        <v>298</v>
      </c>
      <c r="C224" s="78" t="s">
        <v>514</v>
      </c>
      <c r="D224" s="78" t="s">
        <v>122</v>
      </c>
      <c r="E224" s="114">
        <v>10811500</v>
      </c>
      <c r="F224" s="114">
        <v>10811500</v>
      </c>
      <c r="G224" s="114">
        <v>10811500</v>
      </c>
    </row>
    <row r="225" spans="1:7" ht="31.5">
      <c r="A225" s="43" t="s">
        <v>289</v>
      </c>
      <c r="B225" s="80" t="s">
        <v>298</v>
      </c>
      <c r="C225" s="78" t="s">
        <v>553</v>
      </c>
      <c r="D225" s="78" t="s">
        <v>290</v>
      </c>
      <c r="E225" s="114">
        <v>1196300</v>
      </c>
      <c r="F225" s="114">
        <v>1191800</v>
      </c>
      <c r="G225" s="114">
        <v>1191800</v>
      </c>
    </row>
    <row r="226" spans="1:7" ht="31.5">
      <c r="A226" s="43" t="s">
        <v>289</v>
      </c>
      <c r="B226" s="80" t="s">
        <v>298</v>
      </c>
      <c r="C226" s="78" t="s">
        <v>551</v>
      </c>
      <c r="D226" s="78" t="s">
        <v>290</v>
      </c>
      <c r="E226" s="114">
        <v>9437800</v>
      </c>
      <c r="F226" s="114">
        <v>9442300</v>
      </c>
      <c r="G226" s="114">
        <v>9442300</v>
      </c>
    </row>
    <row r="227" spans="1:7" ht="47.25">
      <c r="A227" s="43" t="s">
        <v>429</v>
      </c>
      <c r="B227" s="80" t="s">
        <v>298</v>
      </c>
      <c r="C227" s="78" t="s">
        <v>559</v>
      </c>
      <c r="D227" s="78" t="s">
        <v>430</v>
      </c>
      <c r="E227" s="114">
        <v>177400</v>
      </c>
      <c r="F227" s="114">
        <v>177400</v>
      </c>
      <c r="G227" s="114">
        <v>177400</v>
      </c>
    </row>
    <row r="228" spans="1:7" ht="78.75">
      <c r="A228" s="43" t="s">
        <v>466</v>
      </c>
      <c r="B228" s="80" t="s">
        <v>467</v>
      </c>
      <c r="C228" s="78" t="s">
        <v>514</v>
      </c>
      <c r="D228" s="78" t="s">
        <v>122</v>
      </c>
      <c r="E228" s="114">
        <v>21145400</v>
      </c>
      <c r="F228" s="114">
        <v>22745400</v>
      </c>
      <c r="G228" s="114">
        <v>22745400</v>
      </c>
    </row>
    <row r="229" spans="1:7" ht="47.25">
      <c r="A229" s="43" t="s">
        <v>429</v>
      </c>
      <c r="B229" s="80" t="s">
        <v>467</v>
      </c>
      <c r="C229" s="78" t="s">
        <v>559</v>
      </c>
      <c r="D229" s="78" t="s">
        <v>430</v>
      </c>
      <c r="E229" s="114">
        <v>13616200</v>
      </c>
      <c r="F229" s="114">
        <v>14416200</v>
      </c>
      <c r="G229" s="114">
        <v>14416200</v>
      </c>
    </row>
    <row r="230" spans="1:7" ht="63">
      <c r="A230" s="43" t="s">
        <v>435</v>
      </c>
      <c r="B230" s="80" t="s">
        <v>467</v>
      </c>
      <c r="C230" s="78" t="s">
        <v>559</v>
      </c>
      <c r="D230" s="78" t="s">
        <v>436</v>
      </c>
      <c r="E230" s="114">
        <v>7529200</v>
      </c>
      <c r="F230" s="114">
        <v>8329200</v>
      </c>
      <c r="G230" s="114">
        <v>8329200</v>
      </c>
    </row>
    <row r="231" spans="1:7" ht="141.75">
      <c r="A231" s="43" t="s">
        <v>310</v>
      </c>
      <c r="B231" s="80" t="s">
        <v>311</v>
      </c>
      <c r="C231" s="78" t="s">
        <v>514</v>
      </c>
      <c r="D231" s="78" t="s">
        <v>122</v>
      </c>
      <c r="E231" s="114">
        <v>1699600</v>
      </c>
      <c r="F231" s="114">
        <v>1699600</v>
      </c>
      <c r="G231" s="114">
        <v>1699600</v>
      </c>
    </row>
    <row r="232" spans="1:7" ht="31.5">
      <c r="A232" s="43" t="s">
        <v>289</v>
      </c>
      <c r="B232" s="80" t="s">
        <v>311</v>
      </c>
      <c r="C232" s="78" t="s">
        <v>551</v>
      </c>
      <c r="D232" s="78" t="s">
        <v>290</v>
      </c>
      <c r="E232" s="114">
        <v>1699600</v>
      </c>
      <c r="F232" s="114">
        <v>1699600</v>
      </c>
      <c r="G232" s="114">
        <v>1699600</v>
      </c>
    </row>
    <row r="233" spans="1:7" ht="110.25">
      <c r="A233" s="43" t="s">
        <v>64</v>
      </c>
      <c r="B233" s="80" t="s">
        <v>312</v>
      </c>
      <c r="C233" s="78" t="s">
        <v>514</v>
      </c>
      <c r="D233" s="78" t="s">
        <v>122</v>
      </c>
      <c r="E233" s="114">
        <v>34100</v>
      </c>
      <c r="F233" s="114">
        <v>34100</v>
      </c>
      <c r="G233" s="114">
        <v>34100</v>
      </c>
    </row>
    <row r="234" spans="1:7" ht="31.5">
      <c r="A234" s="31" t="s">
        <v>289</v>
      </c>
      <c r="B234" s="80" t="s">
        <v>312</v>
      </c>
      <c r="C234" s="78" t="s">
        <v>551</v>
      </c>
      <c r="D234" s="78" t="s">
        <v>290</v>
      </c>
      <c r="E234" s="114">
        <v>34100</v>
      </c>
      <c r="F234" s="114">
        <v>34100</v>
      </c>
      <c r="G234" s="114">
        <v>34100</v>
      </c>
    </row>
    <row r="235" spans="1:7" ht="110.25">
      <c r="A235" s="43" t="s">
        <v>64</v>
      </c>
      <c r="B235" s="80" t="s">
        <v>313</v>
      </c>
      <c r="C235" s="78" t="s">
        <v>514</v>
      </c>
      <c r="D235" s="78" t="s">
        <v>122</v>
      </c>
      <c r="E235" s="114">
        <v>300</v>
      </c>
      <c r="F235" s="114">
        <v>0</v>
      </c>
      <c r="G235" s="114">
        <v>0</v>
      </c>
    </row>
    <row r="236" spans="1:7" ht="31.5">
      <c r="A236" s="31" t="s">
        <v>289</v>
      </c>
      <c r="B236" s="80" t="s">
        <v>313</v>
      </c>
      <c r="C236" s="78" t="s">
        <v>551</v>
      </c>
      <c r="D236" s="78" t="s">
        <v>290</v>
      </c>
      <c r="E236" s="114">
        <v>300</v>
      </c>
      <c r="F236" s="114">
        <v>0</v>
      </c>
      <c r="G236" s="114">
        <v>0</v>
      </c>
    </row>
    <row r="237" spans="1:7" ht="173.25">
      <c r="A237" s="43" t="s">
        <v>299</v>
      </c>
      <c r="B237" s="80" t="s">
        <v>300</v>
      </c>
      <c r="C237" s="78"/>
      <c r="D237" s="78"/>
      <c r="E237" s="114">
        <v>1620800</v>
      </c>
      <c r="F237" s="114">
        <v>0</v>
      </c>
      <c r="G237" s="114">
        <v>0</v>
      </c>
    </row>
    <row r="238" spans="1:7" ht="31.5">
      <c r="A238" s="31" t="s">
        <v>289</v>
      </c>
      <c r="B238" s="80" t="s">
        <v>300</v>
      </c>
      <c r="C238" s="78" t="s">
        <v>553</v>
      </c>
      <c r="D238" s="78" t="s">
        <v>290</v>
      </c>
      <c r="E238" s="114">
        <v>617200</v>
      </c>
      <c r="F238" s="114">
        <v>0</v>
      </c>
      <c r="G238" s="114">
        <v>0</v>
      </c>
    </row>
    <row r="239" spans="1:7" ht="31.5">
      <c r="A239" s="31" t="s">
        <v>289</v>
      </c>
      <c r="B239" s="80" t="s">
        <v>300</v>
      </c>
      <c r="C239" s="78" t="s">
        <v>551</v>
      </c>
      <c r="D239" s="78" t="s">
        <v>290</v>
      </c>
      <c r="E239" s="114">
        <v>928080</v>
      </c>
      <c r="F239" s="114">
        <v>0</v>
      </c>
      <c r="G239" s="114">
        <v>0</v>
      </c>
    </row>
    <row r="240" spans="1:7" ht="31.5">
      <c r="A240" s="31" t="s">
        <v>289</v>
      </c>
      <c r="B240" s="80" t="s">
        <v>300</v>
      </c>
      <c r="C240" s="78" t="s">
        <v>554</v>
      </c>
      <c r="D240" s="78" t="s">
        <v>290</v>
      </c>
      <c r="E240" s="114">
        <v>75520</v>
      </c>
      <c r="F240" s="114">
        <v>0</v>
      </c>
      <c r="G240" s="114">
        <v>0</v>
      </c>
    </row>
    <row r="241" spans="1:7" ht="173.25">
      <c r="A241" s="43" t="s">
        <v>299</v>
      </c>
      <c r="B241" s="80" t="s">
        <v>301</v>
      </c>
      <c r="C241" s="78"/>
      <c r="D241" s="78"/>
      <c r="E241" s="114">
        <v>405200</v>
      </c>
      <c r="F241" s="114">
        <v>0</v>
      </c>
      <c r="G241" s="114">
        <v>0</v>
      </c>
    </row>
    <row r="242" spans="1:7" ht="31.5">
      <c r="A242" s="31" t="s">
        <v>289</v>
      </c>
      <c r="B242" s="80" t="s">
        <v>301</v>
      </c>
      <c r="C242" s="78" t="s">
        <v>553</v>
      </c>
      <c r="D242" s="78" t="s">
        <v>290</v>
      </c>
      <c r="E242" s="114">
        <v>154300</v>
      </c>
      <c r="F242" s="114">
        <v>0</v>
      </c>
      <c r="G242" s="114">
        <v>0</v>
      </c>
    </row>
    <row r="243" spans="1:7" ht="31.5">
      <c r="A243" s="31" t="s">
        <v>289</v>
      </c>
      <c r="B243" s="80" t="s">
        <v>301</v>
      </c>
      <c r="C243" s="78" t="s">
        <v>551</v>
      </c>
      <c r="D243" s="78" t="s">
        <v>290</v>
      </c>
      <c r="E243" s="114">
        <v>232020</v>
      </c>
      <c r="F243" s="114">
        <v>0</v>
      </c>
      <c r="G243" s="114">
        <v>0</v>
      </c>
    </row>
    <row r="244" spans="1:7" ht="31.5">
      <c r="A244" s="31" t="s">
        <v>289</v>
      </c>
      <c r="B244" s="80" t="s">
        <v>301</v>
      </c>
      <c r="C244" s="78" t="s">
        <v>554</v>
      </c>
      <c r="D244" s="78" t="s">
        <v>290</v>
      </c>
      <c r="E244" s="114">
        <v>18880</v>
      </c>
      <c r="F244" s="114">
        <v>0</v>
      </c>
      <c r="G244" s="114">
        <v>0</v>
      </c>
    </row>
    <row r="245" spans="1:7" ht="63">
      <c r="A245" s="43" t="s">
        <v>375</v>
      </c>
      <c r="B245" s="80" t="s">
        <v>376</v>
      </c>
      <c r="C245" s="78"/>
      <c r="D245" s="78"/>
      <c r="E245" s="114">
        <v>11305000</v>
      </c>
      <c r="F245" s="114">
        <v>11286500</v>
      </c>
      <c r="G245" s="114">
        <v>11286500</v>
      </c>
    </row>
    <row r="246" spans="1:7" ht="141.75">
      <c r="A246" s="43" t="s">
        <v>377</v>
      </c>
      <c r="B246" s="80" t="s">
        <v>378</v>
      </c>
      <c r="C246" s="78" t="s">
        <v>514</v>
      </c>
      <c r="D246" s="78" t="s">
        <v>122</v>
      </c>
      <c r="E246" s="114">
        <v>4211300</v>
      </c>
      <c r="F246" s="114">
        <v>4211300</v>
      </c>
      <c r="G246" s="114">
        <v>4211300</v>
      </c>
    </row>
    <row r="247" spans="1:7" ht="47.25">
      <c r="A247" s="43" t="s">
        <v>109</v>
      </c>
      <c r="B247" s="80" t="s">
        <v>378</v>
      </c>
      <c r="C247" s="78" t="s">
        <v>523</v>
      </c>
      <c r="D247" s="78" t="s">
        <v>110</v>
      </c>
      <c r="E247" s="114">
        <v>4164750</v>
      </c>
      <c r="F247" s="114">
        <v>4160300</v>
      </c>
      <c r="G247" s="114">
        <v>4160300</v>
      </c>
    </row>
    <row r="248" spans="1:7" ht="63">
      <c r="A248" s="43" t="s">
        <v>114</v>
      </c>
      <c r="B248" s="80" t="s">
        <v>378</v>
      </c>
      <c r="C248" s="78" t="s">
        <v>523</v>
      </c>
      <c r="D248" s="78" t="s">
        <v>115</v>
      </c>
      <c r="E248" s="114">
        <v>43166</v>
      </c>
      <c r="F248" s="114">
        <v>49600</v>
      </c>
      <c r="G248" s="114">
        <v>49600</v>
      </c>
    </row>
    <row r="249" spans="1:7" ht="31.5">
      <c r="A249" s="43" t="s">
        <v>118</v>
      </c>
      <c r="B249" s="80" t="s">
        <v>378</v>
      </c>
      <c r="C249" s="78" t="s">
        <v>523</v>
      </c>
      <c r="D249" s="78" t="s">
        <v>119</v>
      </c>
      <c r="E249" s="114">
        <v>3384</v>
      </c>
      <c r="F249" s="114">
        <v>1400</v>
      </c>
      <c r="G249" s="114">
        <v>1400</v>
      </c>
    </row>
    <row r="250" spans="1:7" ht="78.75">
      <c r="A250" s="43" t="s">
        <v>379</v>
      </c>
      <c r="B250" s="80" t="s">
        <v>380</v>
      </c>
      <c r="C250" s="78" t="s">
        <v>514</v>
      </c>
      <c r="D250" s="78" t="s">
        <v>122</v>
      </c>
      <c r="E250" s="114">
        <v>5460400</v>
      </c>
      <c r="F250" s="114">
        <v>5460400</v>
      </c>
      <c r="G250" s="114">
        <v>5460400</v>
      </c>
    </row>
    <row r="251" spans="1:7" ht="31.5">
      <c r="A251" s="43" t="s">
        <v>206</v>
      </c>
      <c r="B251" s="80" t="s">
        <v>380</v>
      </c>
      <c r="C251" s="78" t="s">
        <v>523</v>
      </c>
      <c r="D251" s="78" t="s">
        <v>207</v>
      </c>
      <c r="E251" s="114">
        <v>5027500</v>
      </c>
      <c r="F251" s="114">
        <v>5027500</v>
      </c>
      <c r="G251" s="114">
        <v>5027500</v>
      </c>
    </row>
    <row r="252" spans="1:7" ht="63">
      <c r="A252" s="43" t="s">
        <v>114</v>
      </c>
      <c r="B252" s="80" t="s">
        <v>380</v>
      </c>
      <c r="C252" s="78" t="s">
        <v>523</v>
      </c>
      <c r="D252" s="78" t="s">
        <v>115</v>
      </c>
      <c r="E252" s="114">
        <v>425651</v>
      </c>
      <c r="F252" s="114">
        <v>428000</v>
      </c>
      <c r="G252" s="114">
        <v>428000</v>
      </c>
    </row>
    <row r="253" spans="1:7" ht="31.5">
      <c r="A253" s="43" t="s">
        <v>118</v>
      </c>
      <c r="B253" s="80" t="s">
        <v>380</v>
      </c>
      <c r="C253" s="78" t="s">
        <v>523</v>
      </c>
      <c r="D253" s="78" t="s">
        <v>119</v>
      </c>
      <c r="E253" s="114">
        <v>7249</v>
      </c>
      <c r="F253" s="114">
        <v>4900</v>
      </c>
      <c r="G253" s="114">
        <v>4900</v>
      </c>
    </row>
    <row r="254" spans="1:7" ht="94.5">
      <c r="A254" s="43" t="s">
        <v>57</v>
      </c>
      <c r="B254" s="80" t="s">
        <v>381</v>
      </c>
      <c r="C254" s="78" t="s">
        <v>514</v>
      </c>
      <c r="D254" s="78" t="s">
        <v>122</v>
      </c>
      <c r="E254" s="114">
        <v>344500</v>
      </c>
      <c r="F254" s="114">
        <v>344500</v>
      </c>
      <c r="G254" s="114">
        <v>344500</v>
      </c>
    </row>
    <row r="255" spans="1:7" ht="31.5">
      <c r="A255" s="43" t="s">
        <v>206</v>
      </c>
      <c r="B255" s="80" t="s">
        <v>381</v>
      </c>
      <c r="C255" s="78" t="s">
        <v>523</v>
      </c>
      <c r="D255" s="78" t="s">
        <v>207</v>
      </c>
      <c r="E255" s="114">
        <v>335700</v>
      </c>
      <c r="F255" s="114">
        <v>335700</v>
      </c>
      <c r="G255" s="114">
        <v>335700</v>
      </c>
    </row>
    <row r="256" spans="1:7" ht="63">
      <c r="A256" s="43" t="s">
        <v>114</v>
      </c>
      <c r="B256" s="80" t="s">
        <v>381</v>
      </c>
      <c r="C256" s="78" t="s">
        <v>523</v>
      </c>
      <c r="D256" s="78" t="s">
        <v>115</v>
      </c>
      <c r="E256" s="114">
        <v>8800</v>
      </c>
      <c r="F256" s="114">
        <v>8800</v>
      </c>
      <c r="G256" s="114">
        <v>8800</v>
      </c>
    </row>
    <row r="257" spans="1:9" ht="78.75">
      <c r="A257" s="43" t="s">
        <v>120</v>
      </c>
      <c r="B257" s="80" t="s">
        <v>382</v>
      </c>
      <c r="C257" s="78" t="s">
        <v>514</v>
      </c>
      <c r="D257" s="78" t="s">
        <v>122</v>
      </c>
      <c r="E257" s="114">
        <v>863900</v>
      </c>
      <c r="F257" s="114">
        <v>863900</v>
      </c>
      <c r="G257" s="114">
        <v>863900</v>
      </c>
    </row>
    <row r="258" spans="1:9" ht="47.25">
      <c r="A258" s="43" t="s">
        <v>109</v>
      </c>
      <c r="B258" s="80" t="s">
        <v>382</v>
      </c>
      <c r="C258" s="78" t="s">
        <v>523</v>
      </c>
      <c r="D258" s="78" t="s">
        <v>110</v>
      </c>
      <c r="E258" s="114">
        <v>848900</v>
      </c>
      <c r="F258" s="114">
        <v>848900</v>
      </c>
      <c r="G258" s="114">
        <v>848900</v>
      </c>
    </row>
    <row r="259" spans="1:9" ht="63">
      <c r="A259" s="43" t="s">
        <v>114</v>
      </c>
      <c r="B259" s="80" t="s">
        <v>382</v>
      </c>
      <c r="C259" s="78" t="s">
        <v>523</v>
      </c>
      <c r="D259" s="78" t="s">
        <v>115</v>
      </c>
      <c r="E259" s="114">
        <v>15000</v>
      </c>
      <c r="F259" s="114">
        <v>15000</v>
      </c>
      <c r="G259" s="114">
        <v>15000</v>
      </c>
    </row>
    <row r="260" spans="1:9" ht="94.5">
      <c r="A260" s="43" t="s">
        <v>325</v>
      </c>
      <c r="B260" s="67" t="s">
        <v>620</v>
      </c>
      <c r="C260" s="67" t="s">
        <v>514</v>
      </c>
      <c r="D260" s="67" t="s">
        <v>122</v>
      </c>
      <c r="E260" s="118">
        <v>18500</v>
      </c>
      <c r="F260" s="118">
        <v>0</v>
      </c>
      <c r="G260" s="118">
        <v>0</v>
      </c>
    </row>
    <row r="261" spans="1:9" ht="31.5">
      <c r="A261" s="43" t="s">
        <v>206</v>
      </c>
      <c r="B261" s="80" t="s">
        <v>620</v>
      </c>
      <c r="C261" s="78" t="s">
        <v>523</v>
      </c>
      <c r="D261" s="78" t="s">
        <v>207</v>
      </c>
      <c r="E261" s="114">
        <v>18500</v>
      </c>
      <c r="F261" s="114">
        <v>0</v>
      </c>
      <c r="G261" s="114">
        <v>0</v>
      </c>
    </row>
    <row r="262" spans="1:9" ht="94.5">
      <c r="A262" s="43" t="s">
        <v>52</v>
      </c>
      <c r="B262" s="80" t="s">
        <v>383</v>
      </c>
      <c r="C262" s="78" t="s">
        <v>514</v>
      </c>
      <c r="D262" s="78" t="s">
        <v>122</v>
      </c>
      <c r="E262" s="114">
        <v>325100</v>
      </c>
      <c r="F262" s="114">
        <v>325100</v>
      </c>
      <c r="G262" s="114">
        <v>325100</v>
      </c>
    </row>
    <row r="263" spans="1:9" ht="63">
      <c r="A263" s="43" t="s">
        <v>114</v>
      </c>
      <c r="B263" s="80" t="s">
        <v>383</v>
      </c>
      <c r="C263" s="78" t="s">
        <v>523</v>
      </c>
      <c r="D263" s="78" t="s">
        <v>115</v>
      </c>
      <c r="E263" s="114">
        <v>325100</v>
      </c>
      <c r="F263" s="114">
        <v>325100</v>
      </c>
      <c r="G263" s="114">
        <v>325100</v>
      </c>
    </row>
    <row r="264" spans="1:9" ht="63">
      <c r="A264" s="43" t="s">
        <v>53</v>
      </c>
      <c r="B264" s="80" t="s">
        <v>384</v>
      </c>
      <c r="C264" s="78" t="s">
        <v>514</v>
      </c>
      <c r="D264" s="78" t="s">
        <v>122</v>
      </c>
      <c r="E264" s="114">
        <v>81300</v>
      </c>
      <c r="F264" s="114">
        <v>81300</v>
      </c>
      <c r="G264" s="114">
        <v>81300</v>
      </c>
    </row>
    <row r="265" spans="1:9" ht="63">
      <c r="A265" s="43" t="s">
        <v>114</v>
      </c>
      <c r="B265" s="80" t="s">
        <v>384</v>
      </c>
      <c r="C265" s="78" t="s">
        <v>523</v>
      </c>
      <c r="D265" s="78" t="s">
        <v>115</v>
      </c>
      <c r="E265" s="114">
        <v>81300</v>
      </c>
      <c r="F265" s="114">
        <v>81300</v>
      </c>
      <c r="G265" s="114">
        <v>81300</v>
      </c>
    </row>
    <row r="266" spans="1:9" ht="126">
      <c r="A266" s="42" t="s">
        <v>273</v>
      </c>
      <c r="B266" s="82" t="s">
        <v>274</v>
      </c>
      <c r="C266" s="78"/>
      <c r="D266" s="78"/>
      <c r="E266" s="114">
        <v>861390</v>
      </c>
      <c r="F266" s="114">
        <v>356900</v>
      </c>
      <c r="G266" s="114">
        <v>356900</v>
      </c>
    </row>
    <row r="267" spans="1:9" ht="78.75">
      <c r="A267" s="56" t="s">
        <v>275</v>
      </c>
      <c r="B267" s="82" t="s">
        <v>276</v>
      </c>
      <c r="C267" s="77" t="s">
        <v>514</v>
      </c>
      <c r="D267" s="77" t="s">
        <v>122</v>
      </c>
      <c r="E267" s="113">
        <v>624190</v>
      </c>
      <c r="F267" s="113">
        <v>356900</v>
      </c>
      <c r="G267" s="113">
        <v>356900</v>
      </c>
    </row>
    <row r="268" spans="1:9" s="96" customFormat="1" ht="126">
      <c r="A268" s="31" t="s">
        <v>277</v>
      </c>
      <c r="B268" s="80" t="s">
        <v>278</v>
      </c>
      <c r="C268" s="78" t="s">
        <v>514</v>
      </c>
      <c r="D268" s="78" t="s">
        <v>122</v>
      </c>
      <c r="E268" s="114">
        <v>162800</v>
      </c>
      <c r="F268" s="114">
        <v>356900</v>
      </c>
      <c r="G268" s="114">
        <v>356900</v>
      </c>
      <c r="I268" s="178"/>
    </row>
    <row r="269" spans="1:9" s="96" customFormat="1" ht="63">
      <c r="A269" s="43" t="s">
        <v>279</v>
      </c>
      <c r="B269" s="80" t="s">
        <v>280</v>
      </c>
      <c r="C269" s="78" t="s">
        <v>514</v>
      </c>
      <c r="D269" s="78" t="s">
        <v>122</v>
      </c>
      <c r="E269" s="114">
        <v>162800</v>
      </c>
      <c r="F269" s="114">
        <v>356900</v>
      </c>
      <c r="G269" s="114">
        <v>356900</v>
      </c>
      <c r="I269" s="178"/>
    </row>
    <row r="270" spans="1:9" s="96" customFormat="1" ht="63">
      <c r="A270" s="43" t="s">
        <v>114</v>
      </c>
      <c r="B270" s="80" t="s">
        <v>280</v>
      </c>
      <c r="C270" s="78" t="s">
        <v>561</v>
      </c>
      <c r="D270" s="78" t="s">
        <v>115</v>
      </c>
      <c r="E270" s="114">
        <v>162800</v>
      </c>
      <c r="F270" s="114">
        <v>356900</v>
      </c>
      <c r="G270" s="114">
        <v>356900</v>
      </c>
      <c r="I270" s="178"/>
    </row>
    <row r="271" spans="1:9" s="96" customFormat="1" ht="204.75">
      <c r="A271" s="104" t="s">
        <v>609</v>
      </c>
      <c r="B271" s="105" t="s">
        <v>610</v>
      </c>
      <c r="C271" s="78" t="s">
        <v>514</v>
      </c>
      <c r="D271" s="78" t="s">
        <v>122</v>
      </c>
      <c r="E271" s="114">
        <v>461390</v>
      </c>
      <c r="F271" s="114">
        <v>0</v>
      </c>
      <c r="G271" s="114">
        <v>0</v>
      </c>
      <c r="I271" s="178"/>
    </row>
    <row r="272" spans="1:9" s="96" customFormat="1" ht="94.5">
      <c r="A272" s="104" t="s">
        <v>600</v>
      </c>
      <c r="B272" s="106" t="s">
        <v>611</v>
      </c>
      <c r="C272" s="78" t="s">
        <v>514</v>
      </c>
      <c r="D272" s="78" t="s">
        <v>122</v>
      </c>
      <c r="E272" s="114">
        <v>438319.55</v>
      </c>
      <c r="F272" s="114">
        <v>0</v>
      </c>
      <c r="G272" s="114">
        <v>0</v>
      </c>
      <c r="I272" s="178"/>
    </row>
    <row r="273" spans="1:9" s="96" customFormat="1" ht="31.5">
      <c r="A273" s="107" t="s">
        <v>289</v>
      </c>
      <c r="B273" s="106" t="s">
        <v>611</v>
      </c>
      <c r="C273" s="108" t="s">
        <v>553</v>
      </c>
      <c r="D273" s="108">
        <v>620</v>
      </c>
      <c r="E273" s="119">
        <v>141116.79999999999</v>
      </c>
      <c r="F273" s="119">
        <v>0</v>
      </c>
      <c r="G273" s="119">
        <v>0</v>
      </c>
      <c r="I273" s="178"/>
    </row>
    <row r="274" spans="1:9" s="96" customFormat="1" ht="31.5">
      <c r="A274" s="107" t="s">
        <v>289</v>
      </c>
      <c r="B274" s="106" t="s">
        <v>611</v>
      </c>
      <c r="C274" s="108" t="s">
        <v>551</v>
      </c>
      <c r="D274" s="108">
        <v>620</v>
      </c>
      <c r="E274" s="119">
        <v>297202.75</v>
      </c>
      <c r="F274" s="119">
        <v>0</v>
      </c>
      <c r="G274" s="119">
        <v>0</v>
      </c>
      <c r="I274" s="178"/>
    </row>
    <row r="275" spans="1:9" s="96" customFormat="1" ht="94.5">
      <c r="A275" s="107" t="s">
        <v>601</v>
      </c>
      <c r="B275" s="106" t="s">
        <v>612</v>
      </c>
      <c r="C275" s="78" t="s">
        <v>514</v>
      </c>
      <c r="D275" s="78" t="s">
        <v>122</v>
      </c>
      <c r="E275" s="114">
        <v>23070.45</v>
      </c>
      <c r="F275" s="114">
        <v>0</v>
      </c>
      <c r="G275" s="114">
        <v>0</v>
      </c>
      <c r="I275" s="178"/>
    </row>
    <row r="276" spans="1:9" s="96" customFormat="1" ht="31.5">
      <c r="A276" s="107" t="s">
        <v>289</v>
      </c>
      <c r="B276" s="106" t="s">
        <v>612</v>
      </c>
      <c r="C276" s="108" t="s">
        <v>553</v>
      </c>
      <c r="D276" s="108">
        <v>620</v>
      </c>
      <c r="E276" s="119">
        <v>7427.2</v>
      </c>
      <c r="F276" s="119">
        <v>0</v>
      </c>
      <c r="G276" s="119">
        <v>0</v>
      </c>
      <c r="I276" s="178"/>
    </row>
    <row r="277" spans="1:9" s="96" customFormat="1" ht="31.5">
      <c r="A277" s="107" t="s">
        <v>289</v>
      </c>
      <c r="B277" s="106" t="s">
        <v>612</v>
      </c>
      <c r="C277" s="108" t="s">
        <v>551</v>
      </c>
      <c r="D277" s="108">
        <v>620</v>
      </c>
      <c r="E277" s="119">
        <v>15643.25</v>
      </c>
      <c r="F277" s="119">
        <v>0</v>
      </c>
      <c r="G277" s="119">
        <v>0</v>
      </c>
      <c r="I277" s="178"/>
    </row>
    <row r="278" spans="1:9" ht="94.5">
      <c r="A278" s="56" t="s">
        <v>281</v>
      </c>
      <c r="B278" s="80" t="s">
        <v>562</v>
      </c>
      <c r="C278" s="78"/>
      <c r="D278" s="78"/>
      <c r="E278" s="114">
        <v>237200</v>
      </c>
      <c r="F278" s="114">
        <v>0</v>
      </c>
      <c r="G278" s="114">
        <v>0</v>
      </c>
    </row>
    <row r="279" spans="1:9" ht="47.25">
      <c r="A279" s="31" t="s">
        <v>282</v>
      </c>
      <c r="B279" s="31" t="s">
        <v>563</v>
      </c>
      <c r="C279" s="78"/>
      <c r="D279" s="78"/>
      <c r="E279" s="114">
        <v>237200</v>
      </c>
      <c r="F279" s="114">
        <v>0</v>
      </c>
      <c r="G279" s="114">
        <v>0</v>
      </c>
    </row>
    <row r="280" spans="1:9" ht="94.5">
      <c r="A280" s="31" t="s">
        <v>283</v>
      </c>
      <c r="B280" s="31" t="s">
        <v>564</v>
      </c>
      <c r="C280" s="78"/>
      <c r="D280" s="78"/>
      <c r="E280" s="114">
        <v>237200</v>
      </c>
      <c r="F280" s="114">
        <v>0</v>
      </c>
      <c r="G280" s="114">
        <v>0</v>
      </c>
    </row>
    <row r="281" spans="1:9" ht="63">
      <c r="A281" s="43" t="s">
        <v>114</v>
      </c>
      <c r="B281" s="31" t="s">
        <v>564</v>
      </c>
      <c r="C281" s="78" t="s">
        <v>561</v>
      </c>
      <c r="D281" s="78" t="s">
        <v>115</v>
      </c>
      <c r="E281" s="114">
        <v>237200</v>
      </c>
      <c r="F281" s="114">
        <v>0</v>
      </c>
      <c r="G281" s="114">
        <v>0</v>
      </c>
    </row>
    <row r="282" spans="1:9" ht="78.75">
      <c r="A282" s="42" t="s">
        <v>565</v>
      </c>
      <c r="B282" s="82" t="s">
        <v>328</v>
      </c>
      <c r="C282" s="77" t="s">
        <v>514</v>
      </c>
      <c r="D282" s="77" t="s">
        <v>122</v>
      </c>
      <c r="E282" s="113">
        <v>71353600</v>
      </c>
      <c r="F282" s="113">
        <v>58952600</v>
      </c>
      <c r="G282" s="113">
        <v>58952600</v>
      </c>
    </row>
    <row r="283" spans="1:9" ht="78.75">
      <c r="A283" s="42" t="s">
        <v>70</v>
      </c>
      <c r="B283" s="82" t="s">
        <v>385</v>
      </c>
      <c r="C283" s="77" t="s">
        <v>514</v>
      </c>
      <c r="D283" s="77" t="s">
        <v>122</v>
      </c>
      <c r="E283" s="113">
        <v>56022100</v>
      </c>
      <c r="F283" s="113">
        <v>44456800</v>
      </c>
      <c r="G283" s="113">
        <v>44456800</v>
      </c>
    </row>
    <row r="284" spans="1:9" ht="15.75">
      <c r="A284" s="43" t="s">
        <v>386</v>
      </c>
      <c r="B284" s="80" t="s">
        <v>387</v>
      </c>
      <c r="C284" s="78" t="s">
        <v>514</v>
      </c>
      <c r="D284" s="78" t="s">
        <v>122</v>
      </c>
      <c r="E284" s="114">
        <v>79500</v>
      </c>
      <c r="F284" s="114">
        <v>79500</v>
      </c>
      <c r="G284" s="114">
        <v>79500</v>
      </c>
    </row>
    <row r="285" spans="1:9" ht="94.5">
      <c r="A285" s="43" t="s">
        <v>388</v>
      </c>
      <c r="B285" s="80" t="s">
        <v>389</v>
      </c>
      <c r="C285" s="78" t="s">
        <v>514</v>
      </c>
      <c r="D285" s="78" t="s">
        <v>122</v>
      </c>
      <c r="E285" s="114">
        <v>79500</v>
      </c>
      <c r="F285" s="114">
        <v>79500</v>
      </c>
      <c r="G285" s="114">
        <v>79500</v>
      </c>
    </row>
    <row r="286" spans="1:9" ht="31.5">
      <c r="A286" s="43" t="s">
        <v>327</v>
      </c>
      <c r="B286" s="80" t="s">
        <v>389</v>
      </c>
      <c r="C286" s="78" t="s">
        <v>566</v>
      </c>
      <c r="D286" s="78" t="s">
        <v>334</v>
      </c>
      <c r="E286" s="114">
        <v>79500</v>
      </c>
      <c r="F286" s="114">
        <v>79500</v>
      </c>
      <c r="G286" s="114">
        <v>79500</v>
      </c>
    </row>
    <row r="287" spans="1:9" ht="31.5">
      <c r="A287" s="43" t="s">
        <v>390</v>
      </c>
      <c r="B287" s="80" t="s">
        <v>391</v>
      </c>
      <c r="C287" s="78" t="s">
        <v>514</v>
      </c>
      <c r="D287" s="78" t="s">
        <v>122</v>
      </c>
      <c r="E287" s="114">
        <v>60000</v>
      </c>
      <c r="F287" s="114">
        <v>60000</v>
      </c>
      <c r="G287" s="114">
        <v>60000</v>
      </c>
    </row>
    <row r="288" spans="1:9" ht="94.5">
      <c r="A288" s="43" t="s">
        <v>388</v>
      </c>
      <c r="B288" s="80" t="s">
        <v>392</v>
      </c>
      <c r="C288" s="78" t="s">
        <v>514</v>
      </c>
      <c r="D288" s="78" t="s">
        <v>122</v>
      </c>
      <c r="E288" s="114">
        <v>60000</v>
      </c>
      <c r="F288" s="114">
        <v>60000</v>
      </c>
      <c r="G288" s="114">
        <v>60000</v>
      </c>
    </row>
    <row r="289" spans="1:7" ht="31.5">
      <c r="A289" s="43" t="s">
        <v>327</v>
      </c>
      <c r="B289" s="80" t="s">
        <v>392</v>
      </c>
      <c r="C289" s="78" t="s">
        <v>566</v>
      </c>
      <c r="D289" s="78" t="s">
        <v>334</v>
      </c>
      <c r="E289" s="114">
        <v>60000</v>
      </c>
      <c r="F289" s="114">
        <v>60000</v>
      </c>
      <c r="G289" s="114">
        <v>60000</v>
      </c>
    </row>
    <row r="290" spans="1:7" ht="47.25">
      <c r="A290" s="43" t="s">
        <v>567</v>
      </c>
      <c r="B290" s="80" t="s">
        <v>393</v>
      </c>
      <c r="C290" s="78" t="s">
        <v>514</v>
      </c>
      <c r="D290" s="78" t="s">
        <v>122</v>
      </c>
      <c r="E290" s="114">
        <v>245400</v>
      </c>
      <c r="F290" s="114">
        <v>245400</v>
      </c>
      <c r="G290" s="114">
        <v>245400</v>
      </c>
    </row>
    <row r="291" spans="1:7" ht="94.5">
      <c r="A291" s="43" t="s">
        <v>388</v>
      </c>
      <c r="B291" s="80" t="s">
        <v>394</v>
      </c>
      <c r="C291" s="78" t="s">
        <v>514</v>
      </c>
      <c r="D291" s="78" t="s">
        <v>122</v>
      </c>
      <c r="E291" s="114">
        <v>245400</v>
      </c>
      <c r="F291" s="114">
        <v>245400</v>
      </c>
      <c r="G291" s="114">
        <v>245400</v>
      </c>
    </row>
    <row r="292" spans="1:7" ht="31.5">
      <c r="A292" s="43" t="s">
        <v>327</v>
      </c>
      <c r="B292" s="80" t="s">
        <v>394</v>
      </c>
      <c r="C292" s="78" t="s">
        <v>566</v>
      </c>
      <c r="D292" s="78" t="s">
        <v>334</v>
      </c>
      <c r="E292" s="114">
        <v>245400</v>
      </c>
      <c r="F292" s="114">
        <v>245400</v>
      </c>
      <c r="G292" s="114">
        <v>245400</v>
      </c>
    </row>
    <row r="293" spans="1:7" ht="78.75">
      <c r="A293" s="43" t="s">
        <v>395</v>
      </c>
      <c r="B293" s="80" t="s">
        <v>396</v>
      </c>
      <c r="C293" s="78" t="s">
        <v>514</v>
      </c>
      <c r="D293" s="78" t="s">
        <v>122</v>
      </c>
      <c r="E293" s="114">
        <v>55637200</v>
      </c>
      <c r="F293" s="114">
        <v>44071900</v>
      </c>
      <c r="G293" s="114">
        <v>44071900</v>
      </c>
    </row>
    <row r="294" spans="1:7" ht="63">
      <c r="A294" s="43" t="s">
        <v>397</v>
      </c>
      <c r="B294" s="80" t="s">
        <v>398</v>
      </c>
      <c r="C294" s="78" t="s">
        <v>514</v>
      </c>
      <c r="D294" s="78" t="s">
        <v>122</v>
      </c>
      <c r="E294" s="114">
        <v>24814389</v>
      </c>
      <c r="F294" s="114">
        <v>24568200</v>
      </c>
      <c r="G294" s="114">
        <v>24568200</v>
      </c>
    </row>
    <row r="295" spans="1:7" ht="31.5">
      <c r="A295" s="43" t="s">
        <v>327</v>
      </c>
      <c r="B295" s="80" t="s">
        <v>398</v>
      </c>
      <c r="C295" s="78" t="s">
        <v>566</v>
      </c>
      <c r="D295" s="78" t="s">
        <v>334</v>
      </c>
      <c r="E295" s="114">
        <v>24814389</v>
      </c>
      <c r="F295" s="114">
        <v>24568200</v>
      </c>
      <c r="G295" s="114">
        <v>24568200</v>
      </c>
    </row>
    <row r="296" spans="1:7" ht="63">
      <c r="A296" s="43" t="s">
        <v>399</v>
      </c>
      <c r="B296" s="80" t="s">
        <v>400</v>
      </c>
      <c r="C296" s="78" t="s">
        <v>514</v>
      </c>
      <c r="D296" s="78" t="s">
        <v>122</v>
      </c>
      <c r="E296" s="114">
        <v>8103500</v>
      </c>
      <c r="F296" s="114">
        <v>8061000</v>
      </c>
      <c r="G296" s="114">
        <v>8061000</v>
      </c>
    </row>
    <row r="297" spans="1:7" ht="31.5">
      <c r="A297" s="43" t="s">
        <v>327</v>
      </c>
      <c r="B297" s="80" t="s">
        <v>400</v>
      </c>
      <c r="C297" s="78" t="s">
        <v>566</v>
      </c>
      <c r="D297" s="78" t="s">
        <v>334</v>
      </c>
      <c r="E297" s="114">
        <v>8103500</v>
      </c>
      <c r="F297" s="114">
        <v>8061000</v>
      </c>
      <c r="G297" s="114">
        <v>8061000</v>
      </c>
    </row>
    <row r="298" spans="1:7" ht="47.25">
      <c r="A298" s="31" t="s">
        <v>71</v>
      </c>
      <c r="B298" s="80" t="s">
        <v>401</v>
      </c>
      <c r="C298" s="78" t="s">
        <v>514</v>
      </c>
      <c r="D298" s="78" t="s">
        <v>122</v>
      </c>
      <c r="E298" s="114">
        <v>3806700</v>
      </c>
      <c r="F298" s="114">
        <v>3529900</v>
      </c>
      <c r="G298" s="114">
        <v>3529900</v>
      </c>
    </row>
    <row r="299" spans="1:7" ht="31.5">
      <c r="A299" s="43" t="s">
        <v>327</v>
      </c>
      <c r="B299" s="80" t="s">
        <v>401</v>
      </c>
      <c r="C299" s="78" t="s">
        <v>566</v>
      </c>
      <c r="D299" s="78" t="s">
        <v>334</v>
      </c>
      <c r="E299" s="114">
        <v>3806700</v>
      </c>
      <c r="F299" s="114">
        <v>3529900</v>
      </c>
      <c r="G299" s="114">
        <v>3529900</v>
      </c>
    </row>
    <row r="300" spans="1:7" ht="47.25">
      <c r="A300" s="37" t="s">
        <v>72</v>
      </c>
      <c r="B300" s="80" t="s">
        <v>402</v>
      </c>
      <c r="C300" s="78" t="s">
        <v>514</v>
      </c>
      <c r="D300" s="78" t="s">
        <v>122</v>
      </c>
      <c r="E300" s="114">
        <v>300000</v>
      </c>
      <c r="F300" s="114">
        <v>0</v>
      </c>
      <c r="G300" s="114">
        <v>0</v>
      </c>
    </row>
    <row r="301" spans="1:7" ht="31.5">
      <c r="A301" s="43" t="s">
        <v>327</v>
      </c>
      <c r="B301" s="80" t="s">
        <v>402</v>
      </c>
      <c r="C301" s="78" t="s">
        <v>566</v>
      </c>
      <c r="D301" s="78" t="s">
        <v>334</v>
      </c>
      <c r="E301" s="114">
        <v>300000</v>
      </c>
      <c r="F301" s="114">
        <v>0</v>
      </c>
      <c r="G301" s="114">
        <v>0</v>
      </c>
    </row>
    <row r="302" spans="1:7" ht="94.5">
      <c r="A302" s="103" t="s">
        <v>636</v>
      </c>
      <c r="B302" s="80" t="s">
        <v>615</v>
      </c>
      <c r="C302" s="78" t="s">
        <v>514</v>
      </c>
      <c r="D302" s="78" t="s">
        <v>122</v>
      </c>
      <c r="E302" s="114">
        <v>680500</v>
      </c>
      <c r="F302" s="114">
        <v>0</v>
      </c>
      <c r="G302" s="114">
        <v>0</v>
      </c>
    </row>
    <row r="303" spans="1:7" ht="31.5">
      <c r="A303" s="43" t="s">
        <v>327</v>
      </c>
      <c r="B303" s="80" t="s">
        <v>615</v>
      </c>
      <c r="C303" s="78" t="s">
        <v>566</v>
      </c>
      <c r="D303" s="78" t="s">
        <v>334</v>
      </c>
      <c r="E303" s="114">
        <v>680500</v>
      </c>
      <c r="F303" s="114">
        <v>0</v>
      </c>
      <c r="G303" s="114">
        <v>0</v>
      </c>
    </row>
    <row r="304" spans="1:7" ht="78.75">
      <c r="A304" s="103" t="s">
        <v>637</v>
      </c>
      <c r="B304" s="71" t="s">
        <v>614</v>
      </c>
      <c r="C304" s="78" t="s">
        <v>514</v>
      </c>
      <c r="D304" s="78" t="s">
        <v>122</v>
      </c>
      <c r="E304" s="114">
        <v>16211</v>
      </c>
      <c r="F304" s="114">
        <v>0</v>
      </c>
      <c r="G304" s="114">
        <v>0</v>
      </c>
    </row>
    <row r="305" spans="1:7" ht="31.5">
      <c r="A305" s="43" t="s">
        <v>327</v>
      </c>
      <c r="B305" s="71" t="s">
        <v>614</v>
      </c>
      <c r="C305" s="78" t="s">
        <v>566</v>
      </c>
      <c r="D305" s="78" t="s">
        <v>334</v>
      </c>
      <c r="E305" s="114">
        <v>16211</v>
      </c>
      <c r="F305" s="114">
        <v>0</v>
      </c>
      <c r="G305" s="114">
        <v>0</v>
      </c>
    </row>
    <row r="306" spans="1:7" ht="94.5">
      <c r="A306" s="43" t="s">
        <v>325</v>
      </c>
      <c r="B306" s="90" t="s">
        <v>403</v>
      </c>
      <c r="C306" s="78" t="s">
        <v>514</v>
      </c>
      <c r="D306" s="78" t="s">
        <v>122</v>
      </c>
      <c r="E306" s="114">
        <v>10098700</v>
      </c>
      <c r="F306" s="114">
        <v>0</v>
      </c>
      <c r="G306" s="114">
        <v>0</v>
      </c>
    </row>
    <row r="307" spans="1:7" ht="31.5">
      <c r="A307" s="43" t="s">
        <v>327</v>
      </c>
      <c r="B307" s="90" t="s">
        <v>403</v>
      </c>
      <c r="C307" s="78" t="s">
        <v>566</v>
      </c>
      <c r="D307" s="78" t="s">
        <v>334</v>
      </c>
      <c r="E307" s="114">
        <v>10098700</v>
      </c>
      <c r="F307" s="114">
        <v>0</v>
      </c>
      <c r="G307" s="114">
        <v>0</v>
      </c>
    </row>
    <row r="308" spans="1:7" ht="94.5">
      <c r="A308" s="43" t="s">
        <v>52</v>
      </c>
      <c r="B308" s="80" t="s">
        <v>404</v>
      </c>
      <c r="C308" s="78" t="s">
        <v>514</v>
      </c>
      <c r="D308" s="78" t="s">
        <v>122</v>
      </c>
      <c r="E308" s="114">
        <v>6253760</v>
      </c>
      <c r="F308" s="114">
        <v>6330240</v>
      </c>
      <c r="G308" s="114">
        <v>6330240</v>
      </c>
    </row>
    <row r="309" spans="1:7" ht="31.5">
      <c r="A309" s="43" t="s">
        <v>327</v>
      </c>
      <c r="B309" s="80" t="s">
        <v>404</v>
      </c>
      <c r="C309" s="78" t="s">
        <v>566</v>
      </c>
      <c r="D309" s="78" t="s">
        <v>334</v>
      </c>
      <c r="E309" s="114">
        <v>6253760</v>
      </c>
      <c r="F309" s="114">
        <v>6330240</v>
      </c>
      <c r="G309" s="114">
        <v>6330240</v>
      </c>
    </row>
    <row r="310" spans="1:7" ht="63">
      <c r="A310" s="43" t="s">
        <v>53</v>
      </c>
      <c r="B310" s="80" t="s">
        <v>405</v>
      </c>
      <c r="C310" s="78" t="s">
        <v>514</v>
      </c>
      <c r="D310" s="78" t="s">
        <v>122</v>
      </c>
      <c r="E310" s="114">
        <v>1563440</v>
      </c>
      <c r="F310" s="114">
        <v>1582560</v>
      </c>
      <c r="G310" s="114">
        <v>1582560</v>
      </c>
    </row>
    <row r="311" spans="1:7" ht="31.5">
      <c r="A311" s="43" t="s">
        <v>327</v>
      </c>
      <c r="B311" s="80" t="s">
        <v>405</v>
      </c>
      <c r="C311" s="78" t="s">
        <v>566</v>
      </c>
      <c r="D311" s="78" t="s">
        <v>334</v>
      </c>
      <c r="E311" s="114">
        <v>1563440</v>
      </c>
      <c r="F311" s="114">
        <v>1582560</v>
      </c>
      <c r="G311" s="114">
        <v>1582560</v>
      </c>
    </row>
    <row r="312" spans="1:7" ht="94.5">
      <c r="A312" s="42" t="s">
        <v>329</v>
      </c>
      <c r="B312" s="82" t="s">
        <v>330</v>
      </c>
      <c r="C312" s="77" t="s">
        <v>514</v>
      </c>
      <c r="D312" s="77" t="s">
        <v>122</v>
      </c>
      <c r="E312" s="113">
        <v>10986900</v>
      </c>
      <c r="F312" s="113">
        <v>10151200</v>
      </c>
      <c r="G312" s="113">
        <v>10151200</v>
      </c>
    </row>
    <row r="313" spans="1:7" ht="63">
      <c r="A313" s="43" t="s">
        <v>331</v>
      </c>
      <c r="B313" s="80" t="s">
        <v>332</v>
      </c>
      <c r="C313" s="78" t="s">
        <v>514</v>
      </c>
      <c r="D313" s="78" t="s">
        <v>122</v>
      </c>
      <c r="E313" s="114">
        <v>10986900</v>
      </c>
      <c r="F313" s="114">
        <v>10151200</v>
      </c>
      <c r="G313" s="114">
        <v>10151200</v>
      </c>
    </row>
    <row r="314" spans="1:7" ht="47.25">
      <c r="A314" s="31" t="s">
        <v>321</v>
      </c>
      <c r="B314" s="80" t="s">
        <v>333</v>
      </c>
      <c r="C314" s="78" t="s">
        <v>514</v>
      </c>
      <c r="D314" s="78" t="s">
        <v>122</v>
      </c>
      <c r="E314" s="114">
        <v>9549300</v>
      </c>
      <c r="F314" s="114">
        <v>9380200</v>
      </c>
      <c r="G314" s="114">
        <v>9380200</v>
      </c>
    </row>
    <row r="315" spans="1:7" ht="31.5">
      <c r="A315" s="43" t="s">
        <v>327</v>
      </c>
      <c r="B315" s="80" t="s">
        <v>333</v>
      </c>
      <c r="C315" s="78" t="s">
        <v>554</v>
      </c>
      <c r="D315" s="78" t="s">
        <v>334</v>
      </c>
      <c r="E315" s="114">
        <v>9549300</v>
      </c>
      <c r="F315" s="114">
        <v>9380200</v>
      </c>
      <c r="G315" s="114">
        <v>9380200</v>
      </c>
    </row>
    <row r="316" spans="1:7" ht="110.25">
      <c r="A316" s="31" t="s">
        <v>319</v>
      </c>
      <c r="B316" s="80" t="s">
        <v>335</v>
      </c>
      <c r="C316" s="78" t="s">
        <v>514</v>
      </c>
      <c r="D316" s="78" t="s">
        <v>122</v>
      </c>
      <c r="E316" s="114">
        <v>31500</v>
      </c>
      <c r="F316" s="114">
        <v>31500</v>
      </c>
      <c r="G316" s="114">
        <v>31500</v>
      </c>
    </row>
    <row r="317" spans="1:7" ht="31.5">
      <c r="A317" s="43" t="s">
        <v>327</v>
      </c>
      <c r="B317" s="80" t="s">
        <v>335</v>
      </c>
      <c r="C317" s="78" t="s">
        <v>554</v>
      </c>
      <c r="D317" s="78" t="s">
        <v>334</v>
      </c>
      <c r="E317" s="114">
        <v>31500</v>
      </c>
      <c r="F317" s="114">
        <v>31500</v>
      </c>
      <c r="G317" s="114">
        <v>31500</v>
      </c>
    </row>
    <row r="318" spans="1:7" ht="94.5">
      <c r="A318" s="43" t="s">
        <v>325</v>
      </c>
      <c r="B318" s="90" t="s">
        <v>336</v>
      </c>
      <c r="C318" s="78" t="s">
        <v>514</v>
      </c>
      <c r="D318" s="78" t="s">
        <v>122</v>
      </c>
      <c r="E318" s="114">
        <v>687500</v>
      </c>
      <c r="F318" s="114">
        <v>0</v>
      </c>
      <c r="G318" s="114">
        <v>0</v>
      </c>
    </row>
    <row r="319" spans="1:7" ht="31.5">
      <c r="A319" s="43" t="s">
        <v>327</v>
      </c>
      <c r="B319" s="90" t="s">
        <v>336</v>
      </c>
      <c r="C319" s="78" t="s">
        <v>554</v>
      </c>
      <c r="D319" s="78" t="s">
        <v>334</v>
      </c>
      <c r="E319" s="114">
        <v>687500</v>
      </c>
      <c r="F319" s="114">
        <v>0</v>
      </c>
      <c r="G319" s="114">
        <v>0</v>
      </c>
    </row>
    <row r="320" spans="1:7" ht="94.5">
      <c r="A320" s="43" t="s">
        <v>52</v>
      </c>
      <c r="B320" s="80" t="s">
        <v>337</v>
      </c>
      <c r="C320" s="78" t="s">
        <v>514</v>
      </c>
      <c r="D320" s="78" t="s">
        <v>122</v>
      </c>
      <c r="E320" s="114">
        <v>574880</v>
      </c>
      <c r="F320" s="114">
        <v>591600</v>
      </c>
      <c r="G320" s="114">
        <v>591600</v>
      </c>
    </row>
    <row r="321" spans="1:7" ht="31.5">
      <c r="A321" s="43" t="s">
        <v>327</v>
      </c>
      <c r="B321" s="80" t="s">
        <v>337</v>
      </c>
      <c r="C321" s="78" t="s">
        <v>554</v>
      </c>
      <c r="D321" s="78" t="s">
        <v>334</v>
      </c>
      <c r="E321" s="114">
        <v>574880</v>
      </c>
      <c r="F321" s="114">
        <v>591600</v>
      </c>
      <c r="G321" s="114">
        <v>591600</v>
      </c>
    </row>
    <row r="322" spans="1:7" ht="63">
      <c r="A322" s="43" t="s">
        <v>53</v>
      </c>
      <c r="B322" s="80" t="s">
        <v>338</v>
      </c>
      <c r="C322" s="78" t="s">
        <v>514</v>
      </c>
      <c r="D322" s="78" t="s">
        <v>122</v>
      </c>
      <c r="E322" s="114">
        <v>143720</v>
      </c>
      <c r="F322" s="114">
        <v>147900</v>
      </c>
      <c r="G322" s="114">
        <v>147900</v>
      </c>
    </row>
    <row r="323" spans="1:7" ht="31.5">
      <c r="A323" s="43" t="s">
        <v>327</v>
      </c>
      <c r="B323" s="80" t="s">
        <v>338</v>
      </c>
      <c r="C323" s="78" t="s">
        <v>554</v>
      </c>
      <c r="D323" s="78" t="s">
        <v>334</v>
      </c>
      <c r="E323" s="114">
        <v>143720</v>
      </c>
      <c r="F323" s="114">
        <v>147900</v>
      </c>
      <c r="G323" s="114">
        <v>147900</v>
      </c>
    </row>
    <row r="324" spans="1:7" ht="63">
      <c r="A324" s="42" t="s">
        <v>568</v>
      </c>
      <c r="B324" s="82" t="s">
        <v>406</v>
      </c>
      <c r="C324" s="77" t="s">
        <v>514</v>
      </c>
      <c r="D324" s="77" t="s">
        <v>122</v>
      </c>
      <c r="E324" s="113">
        <v>85000</v>
      </c>
      <c r="F324" s="113">
        <v>85000</v>
      </c>
      <c r="G324" s="113">
        <v>85000</v>
      </c>
    </row>
    <row r="325" spans="1:7" ht="31.5">
      <c r="A325" s="43" t="s">
        <v>407</v>
      </c>
      <c r="B325" s="80" t="s">
        <v>408</v>
      </c>
      <c r="C325" s="78" t="s">
        <v>514</v>
      </c>
      <c r="D325" s="78" t="s">
        <v>122</v>
      </c>
      <c r="E325" s="114">
        <v>15000</v>
      </c>
      <c r="F325" s="114">
        <v>15000</v>
      </c>
      <c r="G325" s="114">
        <v>15000</v>
      </c>
    </row>
    <row r="326" spans="1:7" ht="94.5">
      <c r="A326" s="43" t="s">
        <v>409</v>
      </c>
      <c r="B326" s="80" t="s">
        <v>410</v>
      </c>
      <c r="C326" s="78" t="s">
        <v>514</v>
      </c>
      <c r="D326" s="78" t="s">
        <v>122</v>
      </c>
      <c r="E326" s="114">
        <v>15000</v>
      </c>
      <c r="F326" s="114">
        <v>15000</v>
      </c>
      <c r="G326" s="114">
        <v>15000</v>
      </c>
    </row>
    <row r="327" spans="1:7" ht="31.5">
      <c r="A327" s="43" t="s">
        <v>327</v>
      </c>
      <c r="B327" s="80" t="s">
        <v>410</v>
      </c>
      <c r="C327" s="78" t="s">
        <v>566</v>
      </c>
      <c r="D327" s="78" t="s">
        <v>334</v>
      </c>
      <c r="E327" s="114">
        <v>15000</v>
      </c>
      <c r="F327" s="114">
        <v>15000</v>
      </c>
      <c r="G327" s="114">
        <v>15000</v>
      </c>
    </row>
    <row r="328" spans="1:7" ht="47.25">
      <c r="A328" s="43" t="s">
        <v>411</v>
      </c>
      <c r="B328" s="80" t="s">
        <v>412</v>
      </c>
      <c r="C328" s="78" t="s">
        <v>514</v>
      </c>
      <c r="D328" s="78" t="s">
        <v>122</v>
      </c>
      <c r="E328" s="114">
        <v>52000</v>
      </c>
      <c r="F328" s="114">
        <v>52000</v>
      </c>
      <c r="G328" s="114">
        <v>52000</v>
      </c>
    </row>
    <row r="329" spans="1:7" ht="94.5">
      <c r="A329" s="43" t="s">
        <v>409</v>
      </c>
      <c r="B329" s="80" t="s">
        <v>413</v>
      </c>
      <c r="C329" s="78" t="s">
        <v>514</v>
      </c>
      <c r="D329" s="78" t="s">
        <v>122</v>
      </c>
      <c r="E329" s="114">
        <v>52000</v>
      </c>
      <c r="F329" s="114">
        <v>52000</v>
      </c>
      <c r="G329" s="114">
        <v>52000</v>
      </c>
    </row>
    <row r="330" spans="1:7" ht="31.5">
      <c r="A330" s="43" t="s">
        <v>327</v>
      </c>
      <c r="B330" s="80" t="s">
        <v>413</v>
      </c>
      <c r="C330" s="78" t="s">
        <v>566</v>
      </c>
      <c r="D330" s="78" t="s">
        <v>334</v>
      </c>
      <c r="E330" s="114">
        <v>52000</v>
      </c>
      <c r="F330" s="114">
        <v>52000</v>
      </c>
      <c r="G330" s="114">
        <v>52000</v>
      </c>
    </row>
    <row r="331" spans="1:7" ht="63">
      <c r="A331" s="43" t="s">
        <v>414</v>
      </c>
      <c r="B331" s="80" t="s">
        <v>415</v>
      </c>
      <c r="C331" s="78" t="s">
        <v>514</v>
      </c>
      <c r="D331" s="78" t="s">
        <v>122</v>
      </c>
      <c r="E331" s="114">
        <v>18000</v>
      </c>
      <c r="F331" s="114">
        <v>18000</v>
      </c>
      <c r="G331" s="114">
        <v>18000</v>
      </c>
    </row>
    <row r="332" spans="1:7" ht="94.5">
      <c r="A332" s="43" t="s">
        <v>409</v>
      </c>
      <c r="B332" s="80" t="s">
        <v>416</v>
      </c>
      <c r="C332" s="78" t="s">
        <v>514</v>
      </c>
      <c r="D332" s="78" t="s">
        <v>122</v>
      </c>
      <c r="E332" s="114">
        <v>18000</v>
      </c>
      <c r="F332" s="114">
        <v>18000</v>
      </c>
      <c r="G332" s="114">
        <v>18000</v>
      </c>
    </row>
    <row r="333" spans="1:7" ht="31.5">
      <c r="A333" s="43" t="s">
        <v>327</v>
      </c>
      <c r="B333" s="80" t="s">
        <v>416</v>
      </c>
      <c r="C333" s="78" t="s">
        <v>566</v>
      </c>
      <c r="D333" s="78" t="s">
        <v>334</v>
      </c>
      <c r="E333" s="114">
        <v>18000</v>
      </c>
      <c r="F333" s="114">
        <v>18000</v>
      </c>
      <c r="G333" s="114">
        <v>18000</v>
      </c>
    </row>
    <row r="334" spans="1:7" ht="94.5">
      <c r="A334" s="42" t="s">
        <v>422</v>
      </c>
      <c r="B334" s="82" t="s">
        <v>423</v>
      </c>
      <c r="C334" s="77" t="s">
        <v>514</v>
      </c>
      <c r="D334" s="77" t="s">
        <v>122</v>
      </c>
      <c r="E334" s="113">
        <v>4259600</v>
      </c>
      <c r="F334" s="113">
        <v>4259600</v>
      </c>
      <c r="G334" s="113">
        <v>4259600</v>
      </c>
    </row>
    <row r="335" spans="1:7" ht="78.75">
      <c r="A335" s="43" t="s">
        <v>569</v>
      </c>
      <c r="B335" s="80" t="s">
        <v>570</v>
      </c>
      <c r="C335" s="78" t="s">
        <v>514</v>
      </c>
      <c r="D335" s="78" t="s">
        <v>122</v>
      </c>
      <c r="E335" s="114">
        <v>4259600</v>
      </c>
      <c r="F335" s="114">
        <v>4259600</v>
      </c>
      <c r="G335" s="114">
        <v>4259600</v>
      </c>
    </row>
    <row r="336" spans="1:7" ht="47.25">
      <c r="A336" s="31" t="s">
        <v>71</v>
      </c>
      <c r="B336" s="80" t="s">
        <v>424</v>
      </c>
      <c r="C336" s="78" t="s">
        <v>514</v>
      </c>
      <c r="D336" s="78" t="s">
        <v>122</v>
      </c>
      <c r="E336" s="114">
        <v>4259600</v>
      </c>
      <c r="F336" s="114">
        <v>4259600</v>
      </c>
      <c r="G336" s="114">
        <v>4259600</v>
      </c>
    </row>
    <row r="337" spans="1:7" ht="31.5">
      <c r="A337" s="43" t="s">
        <v>327</v>
      </c>
      <c r="B337" s="80" t="s">
        <v>424</v>
      </c>
      <c r="C337" s="78" t="s">
        <v>526</v>
      </c>
      <c r="D337" s="78" t="s">
        <v>334</v>
      </c>
      <c r="E337" s="114">
        <v>4259600</v>
      </c>
      <c r="F337" s="114">
        <v>4259600</v>
      </c>
      <c r="G337" s="114">
        <v>4259600</v>
      </c>
    </row>
    <row r="338" spans="1:7" ht="78.75">
      <c r="A338" s="42" t="s">
        <v>571</v>
      </c>
      <c r="B338" s="82" t="s">
        <v>432</v>
      </c>
      <c r="C338" s="77" t="s">
        <v>514</v>
      </c>
      <c r="D338" s="77" t="s">
        <v>122</v>
      </c>
      <c r="E338" s="113">
        <v>576450</v>
      </c>
      <c r="F338" s="113">
        <v>170000</v>
      </c>
      <c r="G338" s="113">
        <v>170000</v>
      </c>
    </row>
    <row r="339" spans="1:7" ht="94.5">
      <c r="A339" s="43" t="s">
        <v>433</v>
      </c>
      <c r="B339" s="80" t="s">
        <v>434</v>
      </c>
      <c r="C339" s="78" t="s">
        <v>514</v>
      </c>
      <c r="D339" s="78" t="s">
        <v>122</v>
      </c>
      <c r="E339" s="114">
        <v>576450</v>
      </c>
      <c r="F339" s="114">
        <v>170000</v>
      </c>
      <c r="G339" s="114">
        <v>170000</v>
      </c>
    </row>
    <row r="340" spans="1:7" ht="63">
      <c r="A340" s="37" t="s">
        <v>624</v>
      </c>
      <c r="B340" s="68" t="s">
        <v>599</v>
      </c>
      <c r="C340" s="78" t="s">
        <v>514</v>
      </c>
      <c r="D340" s="78" t="s">
        <v>122</v>
      </c>
      <c r="E340" s="114">
        <v>576450</v>
      </c>
      <c r="F340" s="114">
        <v>170000</v>
      </c>
      <c r="G340" s="114">
        <v>170000</v>
      </c>
    </row>
    <row r="341" spans="1:7" ht="63">
      <c r="A341" s="43" t="s">
        <v>435</v>
      </c>
      <c r="B341" s="68" t="s">
        <v>599</v>
      </c>
      <c r="C341" s="78" t="s">
        <v>572</v>
      </c>
      <c r="D341" s="78" t="s">
        <v>436</v>
      </c>
      <c r="E341" s="114">
        <v>576450</v>
      </c>
      <c r="F341" s="114">
        <v>170000</v>
      </c>
      <c r="G341" s="114">
        <v>170000</v>
      </c>
    </row>
    <row r="342" spans="1:7" ht="78.75">
      <c r="A342" s="42" t="s">
        <v>573</v>
      </c>
      <c r="B342" s="82" t="s">
        <v>479</v>
      </c>
      <c r="C342" s="77" t="s">
        <v>514</v>
      </c>
      <c r="D342" s="77" t="s">
        <v>122</v>
      </c>
      <c r="E342" s="113">
        <v>22813909.279999997</v>
      </c>
      <c r="F342" s="113">
        <v>12895300</v>
      </c>
      <c r="G342" s="113">
        <v>12895300</v>
      </c>
    </row>
    <row r="343" spans="1:7" ht="63">
      <c r="A343" s="43" t="s">
        <v>480</v>
      </c>
      <c r="B343" s="80" t="s">
        <v>481</v>
      </c>
      <c r="C343" s="78" t="s">
        <v>514</v>
      </c>
      <c r="D343" s="78" t="s">
        <v>122</v>
      </c>
      <c r="E343" s="114">
        <v>11382505.890000001</v>
      </c>
      <c r="F343" s="114">
        <v>12895300</v>
      </c>
      <c r="G343" s="114">
        <v>12895300</v>
      </c>
    </row>
    <row r="344" spans="1:7" ht="78.75">
      <c r="A344" s="31" t="s">
        <v>482</v>
      </c>
      <c r="B344" s="80" t="s">
        <v>483</v>
      </c>
      <c r="C344" s="78" t="s">
        <v>514</v>
      </c>
      <c r="D344" s="78" t="s">
        <v>122</v>
      </c>
      <c r="E344" s="114">
        <v>2833188.89</v>
      </c>
      <c r="F344" s="114">
        <v>2804700</v>
      </c>
      <c r="G344" s="114">
        <v>2804700</v>
      </c>
    </row>
    <row r="345" spans="1:7" ht="31.5">
      <c r="A345" s="31" t="s">
        <v>289</v>
      </c>
      <c r="B345" s="80" t="s">
        <v>483</v>
      </c>
      <c r="C345" s="78" t="s">
        <v>574</v>
      </c>
      <c r="D345" s="78" t="s">
        <v>290</v>
      </c>
      <c r="E345" s="114">
        <v>2833188.89</v>
      </c>
      <c r="F345" s="114">
        <v>2804700</v>
      </c>
      <c r="G345" s="114">
        <v>2804700</v>
      </c>
    </row>
    <row r="346" spans="1:7" ht="78.75">
      <c r="A346" s="31" t="s">
        <v>482</v>
      </c>
      <c r="B346" s="80" t="s">
        <v>484</v>
      </c>
      <c r="C346" s="78" t="s">
        <v>514</v>
      </c>
      <c r="D346" s="78" t="s">
        <v>122</v>
      </c>
      <c r="E346" s="114">
        <v>3907517</v>
      </c>
      <c r="F346" s="114">
        <v>3789500</v>
      </c>
      <c r="G346" s="114">
        <v>3789500</v>
      </c>
    </row>
    <row r="347" spans="1:7" ht="31.5">
      <c r="A347" s="31" t="s">
        <v>289</v>
      </c>
      <c r="B347" s="80" t="s">
        <v>484</v>
      </c>
      <c r="C347" s="78" t="s">
        <v>574</v>
      </c>
      <c r="D347" s="78" t="s">
        <v>290</v>
      </c>
      <c r="E347" s="114">
        <v>3907517</v>
      </c>
      <c r="F347" s="114">
        <v>3789500</v>
      </c>
      <c r="G347" s="114">
        <v>3789500</v>
      </c>
    </row>
    <row r="348" spans="1:7" ht="47.25">
      <c r="A348" s="43" t="s">
        <v>485</v>
      </c>
      <c r="B348" s="80" t="s">
        <v>486</v>
      </c>
      <c r="C348" s="78" t="s">
        <v>514</v>
      </c>
      <c r="D348" s="78" t="s">
        <v>122</v>
      </c>
      <c r="E348" s="114">
        <v>384800</v>
      </c>
      <c r="F348" s="114">
        <v>334000</v>
      </c>
      <c r="G348" s="114">
        <v>334000</v>
      </c>
    </row>
    <row r="349" spans="1:7" ht="63">
      <c r="A349" s="43" t="s">
        <v>114</v>
      </c>
      <c r="B349" s="80" t="s">
        <v>486</v>
      </c>
      <c r="C349" s="78" t="s">
        <v>574</v>
      </c>
      <c r="D349" s="78" t="s">
        <v>115</v>
      </c>
      <c r="E349" s="114">
        <v>384800</v>
      </c>
      <c r="F349" s="114">
        <v>334000</v>
      </c>
      <c r="G349" s="114">
        <v>334000</v>
      </c>
    </row>
    <row r="350" spans="1:7" ht="94.5">
      <c r="A350" s="43" t="s">
        <v>325</v>
      </c>
      <c r="B350" s="80" t="s">
        <v>617</v>
      </c>
      <c r="C350" s="78" t="s">
        <v>514</v>
      </c>
      <c r="D350" s="78" t="s">
        <v>122</v>
      </c>
      <c r="E350" s="114">
        <v>139400</v>
      </c>
      <c r="F350" s="114">
        <v>0</v>
      </c>
      <c r="G350" s="114">
        <v>0</v>
      </c>
    </row>
    <row r="351" spans="1:7" ht="31.5">
      <c r="A351" s="43" t="s">
        <v>289</v>
      </c>
      <c r="B351" s="80" t="s">
        <v>617</v>
      </c>
      <c r="C351" s="78" t="s">
        <v>574</v>
      </c>
      <c r="D351" s="78" t="s">
        <v>290</v>
      </c>
      <c r="E351" s="114">
        <v>139400</v>
      </c>
      <c r="F351" s="114">
        <v>0</v>
      </c>
      <c r="G351" s="114">
        <v>0</v>
      </c>
    </row>
    <row r="352" spans="1:7" ht="94.5">
      <c r="A352" s="43" t="s">
        <v>616</v>
      </c>
      <c r="B352" s="80" t="s">
        <v>618</v>
      </c>
      <c r="C352" s="78" t="s">
        <v>514</v>
      </c>
      <c r="D352" s="78" t="s">
        <v>122</v>
      </c>
      <c r="E352" s="114">
        <v>211500</v>
      </c>
      <c r="F352" s="114">
        <v>0</v>
      </c>
      <c r="G352" s="114">
        <v>0</v>
      </c>
    </row>
    <row r="353" spans="1:7" ht="31.5">
      <c r="A353" s="43" t="s">
        <v>289</v>
      </c>
      <c r="B353" s="80" t="s">
        <v>618</v>
      </c>
      <c r="C353" s="78" t="s">
        <v>574</v>
      </c>
      <c r="D353" s="78" t="s">
        <v>290</v>
      </c>
      <c r="E353" s="114">
        <v>211500</v>
      </c>
      <c r="F353" s="114">
        <v>0</v>
      </c>
      <c r="G353" s="114">
        <v>0</v>
      </c>
    </row>
    <row r="354" spans="1:7" ht="94.5">
      <c r="A354" s="43" t="s">
        <v>52</v>
      </c>
      <c r="B354" s="80" t="s">
        <v>487</v>
      </c>
      <c r="C354" s="78" t="s">
        <v>514</v>
      </c>
      <c r="D354" s="78" t="s">
        <v>122</v>
      </c>
      <c r="E354" s="114">
        <v>1098840</v>
      </c>
      <c r="F354" s="114">
        <v>1313440</v>
      </c>
      <c r="G354" s="114">
        <v>1313440</v>
      </c>
    </row>
    <row r="355" spans="1:7" ht="31.5">
      <c r="A355" s="31" t="s">
        <v>289</v>
      </c>
      <c r="B355" s="80" t="s">
        <v>487</v>
      </c>
      <c r="C355" s="78" t="s">
        <v>574</v>
      </c>
      <c r="D355" s="78" t="s">
        <v>290</v>
      </c>
      <c r="E355" s="114">
        <v>1098840</v>
      </c>
      <c r="F355" s="114">
        <v>1313440</v>
      </c>
      <c r="G355" s="114">
        <v>1313440</v>
      </c>
    </row>
    <row r="356" spans="1:7" ht="63">
      <c r="A356" s="43" t="s">
        <v>53</v>
      </c>
      <c r="B356" s="80" t="s">
        <v>488</v>
      </c>
      <c r="C356" s="78" t="s">
        <v>514</v>
      </c>
      <c r="D356" s="78" t="s">
        <v>122</v>
      </c>
      <c r="E356" s="114">
        <v>274710</v>
      </c>
      <c r="F356" s="114">
        <v>328360</v>
      </c>
      <c r="G356" s="114">
        <v>328360</v>
      </c>
    </row>
    <row r="357" spans="1:7" ht="31.5">
      <c r="A357" s="31" t="s">
        <v>289</v>
      </c>
      <c r="B357" s="80" t="s">
        <v>488</v>
      </c>
      <c r="C357" s="78" t="s">
        <v>574</v>
      </c>
      <c r="D357" s="78" t="s">
        <v>290</v>
      </c>
      <c r="E357" s="114">
        <v>274710</v>
      </c>
      <c r="F357" s="114">
        <v>328360</v>
      </c>
      <c r="G357" s="114">
        <v>328360</v>
      </c>
    </row>
    <row r="358" spans="1:7" ht="94.5">
      <c r="A358" s="43" t="s">
        <v>52</v>
      </c>
      <c r="B358" s="80" t="s">
        <v>489</v>
      </c>
      <c r="C358" s="78" t="s">
        <v>514</v>
      </c>
      <c r="D358" s="78" t="s">
        <v>122</v>
      </c>
      <c r="E358" s="114">
        <v>4894440</v>
      </c>
      <c r="F358" s="114">
        <v>3460240</v>
      </c>
      <c r="G358" s="114">
        <v>3460240</v>
      </c>
    </row>
    <row r="359" spans="1:7" ht="31.5">
      <c r="A359" s="31" t="s">
        <v>289</v>
      </c>
      <c r="B359" s="80" t="s">
        <v>489</v>
      </c>
      <c r="C359" s="78" t="s">
        <v>574</v>
      </c>
      <c r="D359" s="78" t="s">
        <v>290</v>
      </c>
      <c r="E359" s="114">
        <v>2026040</v>
      </c>
      <c r="F359" s="114">
        <v>3460240</v>
      </c>
      <c r="G359" s="114">
        <v>3460240</v>
      </c>
    </row>
    <row r="360" spans="1:7" ht="63">
      <c r="A360" s="43" t="s">
        <v>53</v>
      </c>
      <c r="B360" s="80" t="s">
        <v>490</v>
      </c>
      <c r="C360" s="78" t="s">
        <v>514</v>
      </c>
      <c r="D360" s="78" t="s">
        <v>122</v>
      </c>
      <c r="E360" s="114">
        <v>506510</v>
      </c>
      <c r="F360" s="114">
        <v>865060</v>
      </c>
      <c r="G360" s="114">
        <v>865060</v>
      </c>
    </row>
    <row r="361" spans="1:7" ht="31.5">
      <c r="A361" s="31" t="s">
        <v>289</v>
      </c>
      <c r="B361" s="80" t="s">
        <v>490</v>
      </c>
      <c r="C361" s="78" t="s">
        <v>574</v>
      </c>
      <c r="D361" s="78" t="s">
        <v>290</v>
      </c>
      <c r="E361" s="114">
        <v>506510</v>
      </c>
      <c r="F361" s="114">
        <v>865060</v>
      </c>
      <c r="G361" s="114">
        <v>865060</v>
      </c>
    </row>
    <row r="362" spans="1:7" ht="47.25">
      <c r="A362" s="43" t="s">
        <v>491</v>
      </c>
      <c r="B362" s="72" t="s">
        <v>492</v>
      </c>
      <c r="C362" s="78" t="s">
        <v>514</v>
      </c>
      <c r="D362" s="78" t="s">
        <v>122</v>
      </c>
      <c r="E362" s="114">
        <v>11431403.389999999</v>
      </c>
      <c r="F362" s="114">
        <v>0</v>
      </c>
      <c r="G362" s="114">
        <v>0</v>
      </c>
    </row>
    <row r="363" spans="1:7" ht="220.5">
      <c r="A363" s="50" t="s">
        <v>622</v>
      </c>
      <c r="B363" s="72" t="s">
        <v>629</v>
      </c>
      <c r="C363" s="78" t="s">
        <v>514</v>
      </c>
      <c r="D363" s="78" t="s">
        <v>122</v>
      </c>
      <c r="E363" s="114">
        <v>664533.32999999996</v>
      </c>
      <c r="F363" s="114">
        <v>0</v>
      </c>
      <c r="G363" s="114">
        <v>0</v>
      </c>
    </row>
    <row r="364" spans="1:7" ht="31.5">
      <c r="A364" s="31" t="s">
        <v>289</v>
      </c>
      <c r="B364" s="72" t="s">
        <v>629</v>
      </c>
      <c r="C364" s="78" t="s">
        <v>574</v>
      </c>
      <c r="D364" s="78" t="s">
        <v>290</v>
      </c>
      <c r="E364" s="114">
        <v>664533.32999999996</v>
      </c>
      <c r="F364" s="114">
        <v>0</v>
      </c>
      <c r="G364" s="114">
        <v>0</v>
      </c>
    </row>
    <row r="365" spans="1:7" ht="157.5">
      <c r="A365" s="50" t="s">
        <v>623</v>
      </c>
      <c r="B365" s="72"/>
      <c r="C365" s="78"/>
      <c r="D365" s="78"/>
      <c r="E365" s="114">
        <v>221511.11</v>
      </c>
      <c r="F365" s="114">
        <v>0</v>
      </c>
      <c r="G365" s="114">
        <v>0</v>
      </c>
    </row>
    <row r="366" spans="1:7" ht="31.5">
      <c r="A366" s="31" t="s">
        <v>289</v>
      </c>
      <c r="B366" s="72" t="s">
        <v>630</v>
      </c>
      <c r="C366" s="78" t="s">
        <v>574</v>
      </c>
      <c r="D366" s="78" t="s">
        <v>290</v>
      </c>
      <c r="E366" s="114">
        <v>221511.11</v>
      </c>
      <c r="F366" s="114">
        <v>0</v>
      </c>
      <c r="G366" s="114">
        <v>0</v>
      </c>
    </row>
    <row r="367" spans="1:7" ht="78.75">
      <c r="A367" s="43" t="s">
        <v>87</v>
      </c>
      <c r="B367" s="72" t="s">
        <v>493</v>
      </c>
      <c r="C367" s="78" t="s">
        <v>514</v>
      </c>
      <c r="D367" s="78" t="s">
        <v>122</v>
      </c>
      <c r="E367" s="114">
        <v>10436041.35</v>
      </c>
      <c r="F367" s="114">
        <v>0</v>
      </c>
      <c r="G367" s="114">
        <v>0</v>
      </c>
    </row>
    <row r="368" spans="1:7" ht="252">
      <c r="A368" s="30" t="s">
        <v>494</v>
      </c>
      <c r="B368" s="72" t="s">
        <v>493</v>
      </c>
      <c r="C368" s="78" t="s">
        <v>575</v>
      </c>
      <c r="D368" s="78" t="s">
        <v>495</v>
      </c>
      <c r="E368" s="114">
        <v>10436041.35</v>
      </c>
      <c r="F368" s="114">
        <v>0</v>
      </c>
      <c r="G368" s="114">
        <v>0</v>
      </c>
    </row>
    <row r="369" spans="1:7" ht="78.75">
      <c r="A369" s="43" t="s">
        <v>87</v>
      </c>
      <c r="B369" s="72" t="s">
        <v>576</v>
      </c>
      <c r="C369" s="78" t="s">
        <v>514</v>
      </c>
      <c r="D369" s="78" t="s">
        <v>122</v>
      </c>
      <c r="E369" s="114">
        <v>109317.6</v>
      </c>
      <c r="F369" s="114">
        <v>0</v>
      </c>
      <c r="G369" s="114">
        <v>0</v>
      </c>
    </row>
    <row r="370" spans="1:7" ht="252">
      <c r="A370" s="30" t="s">
        <v>494</v>
      </c>
      <c r="B370" s="72" t="s">
        <v>576</v>
      </c>
      <c r="C370" s="78" t="s">
        <v>575</v>
      </c>
      <c r="D370" s="78" t="s">
        <v>495</v>
      </c>
      <c r="E370" s="114">
        <v>109317.6</v>
      </c>
      <c r="F370" s="114">
        <v>0</v>
      </c>
      <c r="G370" s="114">
        <v>0</v>
      </c>
    </row>
    <row r="371" spans="1:7" ht="141.75">
      <c r="A371" s="56" t="s">
        <v>230</v>
      </c>
      <c r="B371" s="91" t="s">
        <v>231</v>
      </c>
      <c r="C371" s="77" t="s">
        <v>514</v>
      </c>
      <c r="D371" s="77" t="s">
        <v>122</v>
      </c>
      <c r="E371" s="113">
        <v>1000000</v>
      </c>
      <c r="F371" s="113">
        <v>0</v>
      </c>
      <c r="G371" s="113">
        <v>0</v>
      </c>
    </row>
    <row r="372" spans="1:7" ht="31.5">
      <c r="A372" s="31" t="s">
        <v>232</v>
      </c>
      <c r="B372" s="81" t="s">
        <v>233</v>
      </c>
      <c r="C372" s="78" t="s">
        <v>514</v>
      </c>
      <c r="D372" s="78" t="s">
        <v>122</v>
      </c>
      <c r="E372" s="114">
        <v>1000000</v>
      </c>
      <c r="F372" s="114">
        <v>0</v>
      </c>
      <c r="G372" s="114">
        <v>0</v>
      </c>
    </row>
    <row r="373" spans="1:7" ht="47.25">
      <c r="A373" s="28" t="s">
        <v>234</v>
      </c>
      <c r="B373" s="81" t="s">
        <v>235</v>
      </c>
      <c r="C373" s="78" t="s">
        <v>514</v>
      </c>
      <c r="D373" s="78" t="s">
        <v>122</v>
      </c>
      <c r="E373" s="114">
        <v>1000000</v>
      </c>
      <c r="F373" s="114">
        <v>0</v>
      </c>
      <c r="G373" s="114">
        <v>0</v>
      </c>
    </row>
    <row r="374" spans="1:7" ht="63">
      <c r="A374" s="31" t="s">
        <v>114</v>
      </c>
      <c r="B374" s="81" t="s">
        <v>235</v>
      </c>
      <c r="C374" s="78" t="s">
        <v>577</v>
      </c>
      <c r="D374" s="78" t="s">
        <v>115</v>
      </c>
      <c r="E374" s="114">
        <v>1000000</v>
      </c>
      <c r="F374" s="114">
        <v>0</v>
      </c>
      <c r="G374" s="114">
        <v>0</v>
      </c>
    </row>
    <row r="375" spans="1:7" ht="94.5">
      <c r="A375" s="56" t="s">
        <v>578</v>
      </c>
      <c r="B375" s="82" t="s">
        <v>269</v>
      </c>
      <c r="C375" s="77" t="s">
        <v>514</v>
      </c>
      <c r="D375" s="77" t="s">
        <v>122</v>
      </c>
      <c r="E375" s="113">
        <v>432000</v>
      </c>
      <c r="F375" s="113">
        <v>432000</v>
      </c>
      <c r="G375" s="113">
        <v>432000</v>
      </c>
    </row>
    <row r="376" spans="1:7" ht="63">
      <c r="A376" s="31" t="s">
        <v>579</v>
      </c>
      <c r="B376" s="80" t="s">
        <v>270</v>
      </c>
      <c r="C376" s="78" t="s">
        <v>514</v>
      </c>
      <c r="D376" s="78" t="s">
        <v>122</v>
      </c>
      <c r="E376" s="114">
        <v>432000</v>
      </c>
      <c r="F376" s="114">
        <v>432000</v>
      </c>
      <c r="G376" s="114">
        <v>432000</v>
      </c>
    </row>
    <row r="377" spans="1:7" ht="63">
      <c r="A377" s="31" t="s">
        <v>271</v>
      </c>
      <c r="B377" s="80" t="s">
        <v>272</v>
      </c>
      <c r="C377" s="78" t="s">
        <v>514</v>
      </c>
      <c r="D377" s="78" t="s">
        <v>122</v>
      </c>
      <c r="E377" s="114">
        <v>432000</v>
      </c>
      <c r="F377" s="114">
        <v>432000</v>
      </c>
      <c r="G377" s="114">
        <v>432000</v>
      </c>
    </row>
    <row r="378" spans="1:7" ht="63">
      <c r="A378" s="31" t="s">
        <v>114</v>
      </c>
      <c r="B378" s="80" t="s">
        <v>272</v>
      </c>
      <c r="C378" s="78" t="s">
        <v>580</v>
      </c>
      <c r="D378" s="78" t="s">
        <v>115</v>
      </c>
      <c r="E378" s="114">
        <v>432000</v>
      </c>
      <c r="F378" s="114">
        <v>432000</v>
      </c>
      <c r="G378" s="114">
        <v>432000</v>
      </c>
    </row>
    <row r="379" spans="1:7" ht="78.75">
      <c r="A379" s="42" t="s">
        <v>581</v>
      </c>
      <c r="B379" s="82" t="s">
        <v>437</v>
      </c>
      <c r="C379" s="77" t="s">
        <v>514</v>
      </c>
      <c r="D379" s="77" t="s">
        <v>122</v>
      </c>
      <c r="E379" s="113">
        <v>107344700</v>
      </c>
      <c r="F379" s="113">
        <v>108408200</v>
      </c>
      <c r="G379" s="113">
        <v>108406900</v>
      </c>
    </row>
    <row r="380" spans="1:7" ht="110.25">
      <c r="A380" s="43" t="s">
        <v>438</v>
      </c>
      <c r="B380" s="80" t="s">
        <v>439</v>
      </c>
      <c r="C380" s="78" t="s">
        <v>514</v>
      </c>
      <c r="D380" s="78" t="s">
        <v>122</v>
      </c>
      <c r="E380" s="114">
        <v>93939500</v>
      </c>
      <c r="F380" s="114">
        <v>95003000</v>
      </c>
      <c r="G380" s="114">
        <v>95001700</v>
      </c>
    </row>
    <row r="381" spans="1:7" ht="47.25">
      <c r="A381" s="31" t="s">
        <v>440</v>
      </c>
      <c r="B381" s="80" t="s">
        <v>441</v>
      </c>
      <c r="C381" s="78" t="s">
        <v>514</v>
      </c>
      <c r="D381" s="78" t="s">
        <v>122</v>
      </c>
      <c r="E381" s="114">
        <v>23456700</v>
      </c>
      <c r="F381" s="114">
        <v>23930200</v>
      </c>
      <c r="G381" s="114">
        <v>23928900</v>
      </c>
    </row>
    <row r="382" spans="1:7" ht="63">
      <c r="A382" s="43" t="s">
        <v>114</v>
      </c>
      <c r="B382" s="80" t="s">
        <v>441</v>
      </c>
      <c r="C382" s="88" t="s">
        <v>572</v>
      </c>
      <c r="D382" s="88" t="s">
        <v>115</v>
      </c>
      <c r="E382" s="117">
        <v>350000</v>
      </c>
      <c r="F382" s="117">
        <v>360000</v>
      </c>
      <c r="G382" s="117">
        <v>360000</v>
      </c>
    </row>
    <row r="383" spans="1:7" ht="47.25">
      <c r="A383" s="43" t="s">
        <v>429</v>
      </c>
      <c r="B383" s="80" t="s">
        <v>441</v>
      </c>
      <c r="C383" s="88" t="s">
        <v>572</v>
      </c>
      <c r="D383" s="88" t="s">
        <v>430</v>
      </c>
      <c r="E383" s="117">
        <v>23106700</v>
      </c>
      <c r="F383" s="117">
        <v>23570200</v>
      </c>
      <c r="G383" s="117">
        <v>23568900</v>
      </c>
    </row>
    <row r="384" spans="1:7" ht="157.5">
      <c r="A384" s="43" t="s">
        <v>582</v>
      </c>
      <c r="B384" s="80" t="s">
        <v>442</v>
      </c>
      <c r="C384" s="78" t="s">
        <v>514</v>
      </c>
      <c r="D384" s="78" t="s">
        <v>122</v>
      </c>
      <c r="E384" s="114">
        <v>1748000</v>
      </c>
      <c r="F384" s="114">
        <v>1748000</v>
      </c>
      <c r="G384" s="114">
        <v>1748000</v>
      </c>
    </row>
    <row r="385" spans="1:9" ht="63">
      <c r="A385" s="43" t="s">
        <v>114</v>
      </c>
      <c r="B385" s="80" t="s">
        <v>442</v>
      </c>
      <c r="C385" s="88" t="s">
        <v>572</v>
      </c>
      <c r="D385" s="88" t="s">
        <v>115</v>
      </c>
      <c r="E385" s="117">
        <v>12000</v>
      </c>
      <c r="F385" s="117">
        <v>12000</v>
      </c>
      <c r="G385" s="117">
        <v>12000</v>
      </c>
    </row>
    <row r="386" spans="1:9" ht="47.25">
      <c r="A386" s="43" t="s">
        <v>429</v>
      </c>
      <c r="B386" s="80" t="s">
        <v>442</v>
      </c>
      <c r="C386" s="88" t="s">
        <v>572</v>
      </c>
      <c r="D386" s="88" t="s">
        <v>430</v>
      </c>
      <c r="E386" s="117">
        <v>1736000</v>
      </c>
      <c r="F386" s="117">
        <v>1736000</v>
      </c>
      <c r="G386" s="117">
        <v>1736000</v>
      </c>
    </row>
    <row r="387" spans="1:9" ht="126">
      <c r="A387" s="31" t="s">
        <v>443</v>
      </c>
      <c r="B387" s="80" t="s">
        <v>444</v>
      </c>
      <c r="C387" s="78" t="s">
        <v>514</v>
      </c>
      <c r="D387" s="78" t="s">
        <v>122</v>
      </c>
      <c r="E387" s="114">
        <v>381800</v>
      </c>
      <c r="F387" s="114">
        <v>381800</v>
      </c>
      <c r="G387" s="114">
        <v>381800</v>
      </c>
    </row>
    <row r="388" spans="1:9" ht="47.25">
      <c r="A388" s="43" t="s">
        <v>429</v>
      </c>
      <c r="B388" s="80" t="s">
        <v>444</v>
      </c>
      <c r="C388" s="88" t="s">
        <v>572</v>
      </c>
      <c r="D388" s="88" t="s">
        <v>430</v>
      </c>
      <c r="E388" s="117">
        <v>381800</v>
      </c>
      <c r="F388" s="117">
        <v>381800</v>
      </c>
      <c r="G388" s="117">
        <v>381800</v>
      </c>
    </row>
    <row r="389" spans="1:9" ht="189">
      <c r="A389" s="43" t="s">
        <v>81</v>
      </c>
      <c r="B389" s="80" t="s">
        <v>445</v>
      </c>
      <c r="C389" s="78" t="s">
        <v>514</v>
      </c>
      <c r="D389" s="78" t="s">
        <v>122</v>
      </c>
      <c r="E389" s="114">
        <v>4079800</v>
      </c>
      <c r="F389" s="114">
        <v>4079800</v>
      </c>
      <c r="G389" s="114">
        <v>4079800</v>
      </c>
      <c r="I389" s="179"/>
    </row>
    <row r="390" spans="1:9" ht="63">
      <c r="A390" s="43" t="s">
        <v>114</v>
      </c>
      <c r="B390" s="80" t="s">
        <v>445</v>
      </c>
      <c r="C390" s="88" t="s">
        <v>572</v>
      </c>
      <c r="D390" s="88" t="s">
        <v>115</v>
      </c>
      <c r="E390" s="117">
        <v>3000</v>
      </c>
      <c r="F390" s="117">
        <v>0</v>
      </c>
      <c r="G390" s="117">
        <v>0</v>
      </c>
    </row>
    <row r="391" spans="1:9" ht="47.25">
      <c r="A391" s="43" t="s">
        <v>429</v>
      </c>
      <c r="B391" s="80" t="s">
        <v>445</v>
      </c>
      <c r="C391" s="88" t="s">
        <v>572</v>
      </c>
      <c r="D391" s="88" t="s">
        <v>430</v>
      </c>
      <c r="E391" s="117">
        <v>3744818</v>
      </c>
      <c r="F391" s="117">
        <v>4079800</v>
      </c>
      <c r="G391" s="117">
        <v>4079800</v>
      </c>
    </row>
    <row r="392" spans="1:9" ht="63">
      <c r="A392" s="37" t="s">
        <v>435</v>
      </c>
      <c r="B392" s="80" t="s">
        <v>445</v>
      </c>
      <c r="C392" s="88" t="s">
        <v>572</v>
      </c>
      <c r="D392" s="88" t="s">
        <v>436</v>
      </c>
      <c r="E392" s="117">
        <v>331982</v>
      </c>
      <c r="F392" s="117">
        <v>0</v>
      </c>
      <c r="G392" s="117">
        <v>0</v>
      </c>
    </row>
    <row r="393" spans="1:9" ht="94.5">
      <c r="A393" s="43" t="s">
        <v>446</v>
      </c>
      <c r="B393" s="80" t="s">
        <v>447</v>
      </c>
      <c r="C393" s="78" t="s">
        <v>514</v>
      </c>
      <c r="D393" s="78" t="s">
        <v>122</v>
      </c>
      <c r="E393" s="114">
        <v>25757100</v>
      </c>
      <c r="F393" s="114">
        <v>25757100</v>
      </c>
      <c r="G393" s="114">
        <v>25757100</v>
      </c>
    </row>
    <row r="394" spans="1:9" ht="63">
      <c r="A394" s="43" t="s">
        <v>114</v>
      </c>
      <c r="B394" s="80" t="s">
        <v>447</v>
      </c>
      <c r="C394" s="88" t="s">
        <v>572</v>
      </c>
      <c r="D394" s="88" t="s">
        <v>115</v>
      </c>
      <c r="E394" s="117">
        <v>200000</v>
      </c>
      <c r="F394" s="117">
        <v>200000</v>
      </c>
      <c r="G394" s="117">
        <v>200000</v>
      </c>
    </row>
    <row r="395" spans="1:9" ht="47.25">
      <c r="A395" s="43" t="s">
        <v>429</v>
      </c>
      <c r="B395" s="80" t="s">
        <v>447</v>
      </c>
      <c r="C395" s="88" t="s">
        <v>572</v>
      </c>
      <c r="D395" s="88" t="s">
        <v>430</v>
      </c>
      <c r="E395" s="117">
        <v>25557100</v>
      </c>
      <c r="F395" s="117">
        <v>25557100</v>
      </c>
      <c r="G395" s="117">
        <v>25557100</v>
      </c>
    </row>
    <row r="396" spans="1:9" ht="110.25">
      <c r="A396" s="43" t="s">
        <v>82</v>
      </c>
      <c r="B396" s="80" t="s">
        <v>448</v>
      </c>
      <c r="C396" s="78" t="s">
        <v>514</v>
      </c>
      <c r="D396" s="78" t="s">
        <v>122</v>
      </c>
      <c r="E396" s="114">
        <v>376500</v>
      </c>
      <c r="F396" s="114">
        <v>466500</v>
      </c>
      <c r="G396" s="114">
        <v>466500</v>
      </c>
    </row>
    <row r="397" spans="1:9" ht="47.25">
      <c r="A397" s="43" t="s">
        <v>429</v>
      </c>
      <c r="B397" s="80" t="s">
        <v>448</v>
      </c>
      <c r="C397" s="88" t="s">
        <v>572</v>
      </c>
      <c r="D397" s="88" t="s">
        <v>430</v>
      </c>
      <c r="E397" s="117">
        <v>376500</v>
      </c>
      <c r="F397" s="117">
        <v>466500</v>
      </c>
      <c r="G397" s="117">
        <v>466500</v>
      </c>
    </row>
    <row r="398" spans="1:9" ht="173.25">
      <c r="A398" s="43" t="s">
        <v>583</v>
      </c>
      <c r="B398" s="80" t="s">
        <v>449</v>
      </c>
      <c r="C398" s="78" t="s">
        <v>514</v>
      </c>
      <c r="D398" s="78" t="s">
        <v>122</v>
      </c>
      <c r="E398" s="114">
        <v>4797600</v>
      </c>
      <c r="F398" s="114">
        <v>4797600</v>
      </c>
      <c r="G398" s="114">
        <v>4797600</v>
      </c>
    </row>
    <row r="399" spans="1:9" ht="63">
      <c r="A399" s="43" t="s">
        <v>114</v>
      </c>
      <c r="B399" s="80" t="s">
        <v>449</v>
      </c>
      <c r="C399" s="88" t="s">
        <v>572</v>
      </c>
      <c r="D399" s="88" t="s">
        <v>115</v>
      </c>
      <c r="E399" s="117">
        <v>14000</v>
      </c>
      <c r="F399" s="117">
        <v>14000</v>
      </c>
      <c r="G399" s="117">
        <v>14000</v>
      </c>
    </row>
    <row r="400" spans="1:9" ht="47.25">
      <c r="A400" s="43" t="s">
        <v>429</v>
      </c>
      <c r="B400" s="80" t="s">
        <v>449</v>
      </c>
      <c r="C400" s="88" t="s">
        <v>572</v>
      </c>
      <c r="D400" s="88" t="s">
        <v>430</v>
      </c>
      <c r="E400" s="117">
        <v>4783600</v>
      </c>
      <c r="F400" s="117">
        <v>4783600</v>
      </c>
      <c r="G400" s="117">
        <v>4783600</v>
      </c>
    </row>
    <row r="401" spans="1:7" ht="94.5">
      <c r="A401" s="43" t="s">
        <v>450</v>
      </c>
      <c r="B401" s="80" t="s">
        <v>451</v>
      </c>
      <c r="C401" s="78" t="s">
        <v>514</v>
      </c>
      <c r="D401" s="78" t="s">
        <v>122</v>
      </c>
      <c r="E401" s="114">
        <v>32313800</v>
      </c>
      <c r="F401" s="114">
        <v>32813800</v>
      </c>
      <c r="G401" s="114">
        <v>32813800</v>
      </c>
    </row>
    <row r="402" spans="1:7" ht="63">
      <c r="A402" s="43" t="s">
        <v>114</v>
      </c>
      <c r="B402" s="80" t="s">
        <v>451</v>
      </c>
      <c r="C402" s="88" t="s">
        <v>572</v>
      </c>
      <c r="D402" s="88" t="s">
        <v>115</v>
      </c>
      <c r="E402" s="117">
        <v>280000</v>
      </c>
      <c r="F402" s="117">
        <v>280000</v>
      </c>
      <c r="G402" s="117">
        <v>280000</v>
      </c>
    </row>
    <row r="403" spans="1:7" ht="47.25">
      <c r="A403" s="43" t="s">
        <v>429</v>
      </c>
      <c r="B403" s="80" t="s">
        <v>451</v>
      </c>
      <c r="C403" s="88" t="s">
        <v>572</v>
      </c>
      <c r="D403" s="88" t="s">
        <v>430</v>
      </c>
      <c r="E403" s="117">
        <v>32033800</v>
      </c>
      <c r="F403" s="117">
        <v>32533800</v>
      </c>
      <c r="G403" s="117">
        <v>32533800</v>
      </c>
    </row>
    <row r="404" spans="1:7" ht="78.75">
      <c r="A404" s="43" t="s">
        <v>452</v>
      </c>
      <c r="B404" s="80" t="s">
        <v>453</v>
      </c>
      <c r="C404" s="78" t="s">
        <v>514</v>
      </c>
      <c r="D404" s="78" t="s">
        <v>122</v>
      </c>
      <c r="E404" s="114">
        <v>453600</v>
      </c>
      <c r="F404" s="114">
        <v>453600</v>
      </c>
      <c r="G404" s="114">
        <v>453600</v>
      </c>
    </row>
    <row r="405" spans="1:7" ht="63">
      <c r="A405" s="43" t="s">
        <v>114</v>
      </c>
      <c r="B405" s="80" t="s">
        <v>453</v>
      </c>
      <c r="C405" s="88" t="s">
        <v>572</v>
      </c>
      <c r="D405" s="88" t="s">
        <v>115</v>
      </c>
      <c r="E405" s="117">
        <v>7000</v>
      </c>
      <c r="F405" s="117">
        <v>7000</v>
      </c>
      <c r="G405" s="117">
        <v>7000</v>
      </c>
    </row>
    <row r="406" spans="1:7" ht="47.25">
      <c r="A406" s="43" t="s">
        <v>429</v>
      </c>
      <c r="B406" s="80" t="s">
        <v>453</v>
      </c>
      <c r="C406" s="88" t="s">
        <v>572</v>
      </c>
      <c r="D406" s="88" t="s">
        <v>430</v>
      </c>
      <c r="E406" s="117">
        <v>446600</v>
      </c>
      <c r="F406" s="117">
        <v>446600</v>
      </c>
      <c r="G406" s="117">
        <v>446600</v>
      </c>
    </row>
    <row r="407" spans="1:7" ht="78.75">
      <c r="A407" s="43" t="s">
        <v>454</v>
      </c>
      <c r="B407" s="80" t="s">
        <v>455</v>
      </c>
      <c r="C407" s="78" t="s">
        <v>514</v>
      </c>
      <c r="D407" s="78" t="s">
        <v>122</v>
      </c>
      <c r="E407" s="114">
        <v>574600</v>
      </c>
      <c r="F407" s="114">
        <v>574600</v>
      </c>
      <c r="G407" s="114">
        <v>574600</v>
      </c>
    </row>
    <row r="408" spans="1:7" ht="63">
      <c r="A408" s="43" t="s">
        <v>114</v>
      </c>
      <c r="B408" s="80" t="s">
        <v>455</v>
      </c>
      <c r="C408" s="88" t="s">
        <v>572</v>
      </c>
      <c r="D408" s="88" t="s">
        <v>115</v>
      </c>
      <c r="E408" s="117">
        <v>6000</v>
      </c>
      <c r="F408" s="117">
        <v>6000</v>
      </c>
      <c r="G408" s="117">
        <v>6000</v>
      </c>
    </row>
    <row r="409" spans="1:7" ht="47.25">
      <c r="A409" s="43" t="s">
        <v>429</v>
      </c>
      <c r="B409" s="80" t="s">
        <v>455</v>
      </c>
      <c r="C409" s="88" t="s">
        <v>572</v>
      </c>
      <c r="D409" s="88" t="s">
        <v>430</v>
      </c>
      <c r="E409" s="117">
        <v>568600</v>
      </c>
      <c r="F409" s="117">
        <v>568600</v>
      </c>
      <c r="G409" s="117">
        <v>568600</v>
      </c>
    </row>
    <row r="410" spans="1:7" ht="78.75">
      <c r="A410" s="43" t="s">
        <v>468</v>
      </c>
      <c r="B410" s="80" t="s">
        <v>469</v>
      </c>
      <c r="C410" s="78" t="s">
        <v>514</v>
      </c>
      <c r="D410" s="78" t="s">
        <v>122</v>
      </c>
      <c r="E410" s="114">
        <v>9357600</v>
      </c>
      <c r="F410" s="114">
        <v>9357600</v>
      </c>
      <c r="G410" s="114">
        <v>9357600</v>
      </c>
    </row>
    <row r="411" spans="1:7" ht="141.75">
      <c r="A411" s="43" t="s">
        <v>470</v>
      </c>
      <c r="B411" s="80" t="s">
        <v>471</v>
      </c>
      <c r="C411" s="78" t="s">
        <v>514</v>
      </c>
      <c r="D411" s="78" t="s">
        <v>122</v>
      </c>
      <c r="E411" s="114">
        <v>4101800</v>
      </c>
      <c r="F411" s="114">
        <v>4101800</v>
      </c>
      <c r="G411" s="114">
        <v>4101800</v>
      </c>
    </row>
    <row r="412" spans="1:7" ht="63">
      <c r="A412" s="43" t="s">
        <v>114</v>
      </c>
      <c r="B412" s="80" t="s">
        <v>471</v>
      </c>
      <c r="C412" s="88" t="s">
        <v>559</v>
      </c>
      <c r="D412" s="72">
        <v>240</v>
      </c>
      <c r="E412" s="120">
        <v>1000</v>
      </c>
      <c r="F412" s="120">
        <v>1000</v>
      </c>
      <c r="G412" s="120">
        <v>1000</v>
      </c>
    </row>
    <row r="413" spans="1:7" ht="47.25">
      <c r="A413" s="43" t="s">
        <v>429</v>
      </c>
      <c r="B413" s="80" t="s">
        <v>471</v>
      </c>
      <c r="C413" s="88" t="s">
        <v>559</v>
      </c>
      <c r="D413" s="72">
        <v>310</v>
      </c>
      <c r="E413" s="120">
        <v>2700800</v>
      </c>
      <c r="F413" s="120">
        <v>2700800</v>
      </c>
      <c r="G413" s="120">
        <v>2700800</v>
      </c>
    </row>
    <row r="414" spans="1:7" ht="63">
      <c r="A414" s="43" t="s">
        <v>435</v>
      </c>
      <c r="B414" s="80" t="s">
        <v>471</v>
      </c>
      <c r="C414" s="88" t="s">
        <v>559</v>
      </c>
      <c r="D414" s="72">
        <v>320</v>
      </c>
      <c r="E414" s="120">
        <v>1400000</v>
      </c>
      <c r="F414" s="120">
        <v>1400000</v>
      </c>
      <c r="G414" s="120">
        <v>1400000</v>
      </c>
    </row>
    <row r="415" spans="1:7" ht="126">
      <c r="A415" s="43" t="s">
        <v>472</v>
      </c>
      <c r="B415" s="80" t="s">
        <v>473</v>
      </c>
      <c r="C415" s="78" t="s">
        <v>514</v>
      </c>
      <c r="D415" s="78" t="s">
        <v>122</v>
      </c>
      <c r="E415" s="114">
        <v>2800</v>
      </c>
      <c r="F415" s="114">
        <v>2800</v>
      </c>
      <c r="G415" s="114">
        <v>2800</v>
      </c>
    </row>
    <row r="416" spans="1:7" ht="47.25">
      <c r="A416" s="43" t="s">
        <v>429</v>
      </c>
      <c r="B416" s="80" t="s">
        <v>473</v>
      </c>
      <c r="C416" s="88" t="s">
        <v>559</v>
      </c>
      <c r="D416" s="88" t="s">
        <v>430</v>
      </c>
      <c r="E416" s="117">
        <v>2800</v>
      </c>
      <c r="F416" s="117">
        <v>2800</v>
      </c>
      <c r="G416" s="117">
        <v>2800</v>
      </c>
    </row>
    <row r="417" spans="1:7" ht="78.75">
      <c r="A417" s="43" t="s">
        <v>474</v>
      </c>
      <c r="B417" s="80" t="s">
        <v>475</v>
      </c>
      <c r="C417" s="78" t="s">
        <v>514</v>
      </c>
      <c r="D417" s="78" t="s">
        <v>122</v>
      </c>
      <c r="E417" s="114">
        <v>5253000</v>
      </c>
      <c r="F417" s="114">
        <v>5253000</v>
      </c>
      <c r="G417" s="114">
        <v>5253000</v>
      </c>
    </row>
    <row r="418" spans="1:7" ht="47.25">
      <c r="A418" s="43" t="s">
        <v>429</v>
      </c>
      <c r="B418" s="80" t="s">
        <v>475</v>
      </c>
      <c r="C418" s="88" t="s">
        <v>559</v>
      </c>
      <c r="D418" s="88" t="s">
        <v>430</v>
      </c>
      <c r="E418" s="117">
        <v>5253000</v>
      </c>
      <c r="F418" s="117">
        <v>5253000</v>
      </c>
      <c r="G418" s="117">
        <v>5253000</v>
      </c>
    </row>
    <row r="419" spans="1:7" ht="110.25">
      <c r="A419" s="31" t="s">
        <v>584</v>
      </c>
      <c r="B419" s="80" t="s">
        <v>476</v>
      </c>
      <c r="C419" s="78" t="s">
        <v>514</v>
      </c>
      <c r="D419" s="78" t="s">
        <v>122</v>
      </c>
      <c r="E419" s="114">
        <v>4047600</v>
      </c>
      <c r="F419" s="114">
        <v>4047600</v>
      </c>
      <c r="G419" s="114">
        <v>4047600</v>
      </c>
    </row>
    <row r="420" spans="1:7" ht="78.75">
      <c r="A420" s="31" t="s">
        <v>120</v>
      </c>
      <c r="B420" s="80" t="s">
        <v>477</v>
      </c>
      <c r="C420" s="78" t="s">
        <v>514</v>
      </c>
      <c r="D420" s="78" t="s">
        <v>122</v>
      </c>
      <c r="E420" s="114">
        <v>4047600</v>
      </c>
      <c r="F420" s="114">
        <v>4047600</v>
      </c>
      <c r="G420" s="114">
        <v>4047600</v>
      </c>
    </row>
    <row r="421" spans="1:7" ht="47.25">
      <c r="A421" s="31" t="s">
        <v>109</v>
      </c>
      <c r="B421" s="80" t="s">
        <v>477</v>
      </c>
      <c r="C421" s="78" t="s">
        <v>585</v>
      </c>
      <c r="D421" s="78" t="s">
        <v>110</v>
      </c>
      <c r="E421" s="114">
        <v>3669500</v>
      </c>
      <c r="F421" s="114">
        <v>3669500</v>
      </c>
      <c r="G421" s="114">
        <v>3669500</v>
      </c>
    </row>
    <row r="422" spans="1:7" ht="63">
      <c r="A422" s="31" t="s">
        <v>114</v>
      </c>
      <c r="B422" s="80" t="s">
        <v>477</v>
      </c>
      <c r="C422" s="78" t="s">
        <v>585</v>
      </c>
      <c r="D422" s="78" t="s">
        <v>115</v>
      </c>
      <c r="E422" s="114">
        <v>374100</v>
      </c>
      <c r="F422" s="114">
        <v>374100</v>
      </c>
      <c r="G422" s="114">
        <v>374100</v>
      </c>
    </row>
    <row r="423" spans="1:7" ht="31.5">
      <c r="A423" s="31" t="s">
        <v>118</v>
      </c>
      <c r="B423" s="80" t="s">
        <v>477</v>
      </c>
      <c r="C423" s="78" t="s">
        <v>585</v>
      </c>
      <c r="D423" s="78" t="s">
        <v>119</v>
      </c>
      <c r="E423" s="114">
        <v>4000</v>
      </c>
      <c r="F423" s="114">
        <v>4000</v>
      </c>
      <c r="G423" s="114">
        <v>4000</v>
      </c>
    </row>
    <row r="424" spans="1:7" ht="94.5">
      <c r="A424" s="56" t="s">
        <v>586</v>
      </c>
      <c r="B424" s="82" t="s">
        <v>192</v>
      </c>
      <c r="C424" s="77" t="s">
        <v>514</v>
      </c>
      <c r="D424" s="77" t="s">
        <v>122</v>
      </c>
      <c r="E424" s="113">
        <v>131800</v>
      </c>
      <c r="F424" s="113">
        <v>131800</v>
      </c>
      <c r="G424" s="113">
        <v>131800</v>
      </c>
    </row>
    <row r="425" spans="1:7" ht="63">
      <c r="A425" s="31" t="s">
        <v>193</v>
      </c>
      <c r="B425" s="80" t="s">
        <v>194</v>
      </c>
      <c r="C425" s="78" t="s">
        <v>514</v>
      </c>
      <c r="D425" s="78" t="s">
        <v>122</v>
      </c>
      <c r="E425" s="114">
        <v>131800</v>
      </c>
      <c r="F425" s="114">
        <v>131800</v>
      </c>
      <c r="G425" s="114">
        <v>131800</v>
      </c>
    </row>
    <row r="426" spans="1:7" ht="110.25">
      <c r="A426" s="31" t="s">
        <v>587</v>
      </c>
      <c r="B426" s="80" t="s">
        <v>195</v>
      </c>
      <c r="C426" s="78" t="s">
        <v>514</v>
      </c>
      <c r="D426" s="78" t="s">
        <v>122</v>
      </c>
      <c r="E426" s="114">
        <v>131800</v>
      </c>
      <c r="F426" s="114">
        <v>131800</v>
      </c>
      <c r="G426" s="114">
        <v>131800</v>
      </c>
    </row>
    <row r="427" spans="1:7" ht="63">
      <c r="A427" s="43" t="s">
        <v>114</v>
      </c>
      <c r="B427" s="80" t="s">
        <v>195</v>
      </c>
      <c r="C427" s="93" t="s">
        <v>522</v>
      </c>
      <c r="D427" s="72">
        <v>240</v>
      </c>
      <c r="E427" s="120">
        <v>131800</v>
      </c>
      <c r="F427" s="120">
        <v>131800</v>
      </c>
      <c r="G427" s="120">
        <v>131800</v>
      </c>
    </row>
    <row r="428" spans="1:7" ht="110.25">
      <c r="A428" s="112" t="s">
        <v>621</v>
      </c>
      <c r="B428" s="82" t="s">
        <v>604</v>
      </c>
      <c r="C428" s="77" t="s">
        <v>514</v>
      </c>
      <c r="D428" s="77" t="s">
        <v>122</v>
      </c>
      <c r="E428" s="113">
        <v>34936780</v>
      </c>
      <c r="F428" s="113">
        <v>59872020</v>
      </c>
      <c r="G428" s="113">
        <v>0</v>
      </c>
    </row>
    <row r="429" spans="1:7" ht="31.5">
      <c r="A429" s="107" t="s">
        <v>603</v>
      </c>
      <c r="B429" s="80" t="s">
        <v>605</v>
      </c>
      <c r="C429" s="78" t="s">
        <v>514</v>
      </c>
      <c r="D429" s="78" t="s">
        <v>122</v>
      </c>
      <c r="E429" s="114">
        <v>34936780</v>
      </c>
      <c r="F429" s="114">
        <v>59872020</v>
      </c>
      <c r="G429" s="114">
        <v>0</v>
      </c>
    </row>
    <row r="430" spans="1:7" ht="63">
      <c r="A430" s="103" t="s">
        <v>638</v>
      </c>
      <c r="B430" s="80" t="s">
        <v>606</v>
      </c>
      <c r="C430" s="93" t="s">
        <v>514</v>
      </c>
      <c r="D430" s="78" t="s">
        <v>122</v>
      </c>
      <c r="E430" s="114">
        <v>2698000</v>
      </c>
      <c r="F430" s="114">
        <v>0</v>
      </c>
      <c r="G430" s="114">
        <v>0</v>
      </c>
    </row>
    <row r="431" spans="1:7" ht="15.75">
      <c r="A431" s="110" t="s">
        <v>225</v>
      </c>
      <c r="B431" s="80" t="s">
        <v>606</v>
      </c>
      <c r="C431" s="93" t="s">
        <v>553</v>
      </c>
      <c r="D431" s="72">
        <v>410</v>
      </c>
      <c r="E431" s="120">
        <v>2698000</v>
      </c>
      <c r="F431" s="120">
        <v>0</v>
      </c>
      <c r="G431" s="120">
        <v>0</v>
      </c>
    </row>
    <row r="432" spans="1:7" ht="126">
      <c r="A432" s="86" t="s">
        <v>688</v>
      </c>
      <c r="B432" s="98" t="s">
        <v>639</v>
      </c>
      <c r="C432" s="93" t="s">
        <v>514</v>
      </c>
      <c r="D432" s="78" t="s">
        <v>122</v>
      </c>
      <c r="E432" s="114">
        <v>32238780</v>
      </c>
      <c r="F432" s="114">
        <v>59872020</v>
      </c>
      <c r="G432" s="120">
        <v>0</v>
      </c>
    </row>
    <row r="433" spans="1:10" ht="15.75">
      <c r="A433" s="132" t="s">
        <v>225</v>
      </c>
      <c r="B433" s="98" t="s">
        <v>639</v>
      </c>
      <c r="C433" s="93" t="s">
        <v>553</v>
      </c>
      <c r="D433" s="72">
        <v>410</v>
      </c>
      <c r="E433" s="120">
        <v>32238780</v>
      </c>
      <c r="F433" s="120">
        <v>59872020</v>
      </c>
      <c r="G433" s="120">
        <v>0</v>
      </c>
    </row>
    <row r="434" spans="1:10" ht="63">
      <c r="A434" s="127" t="s">
        <v>664</v>
      </c>
      <c r="B434" s="98" t="s">
        <v>723</v>
      </c>
      <c r="C434" s="78" t="s">
        <v>514</v>
      </c>
      <c r="D434" s="78" t="s">
        <v>122</v>
      </c>
      <c r="E434" s="114">
        <v>11336580</v>
      </c>
      <c r="F434" s="114">
        <v>0</v>
      </c>
      <c r="G434" s="120">
        <v>0</v>
      </c>
    </row>
    <row r="435" spans="1:10" ht="110.25">
      <c r="A435" s="127" t="s">
        <v>657</v>
      </c>
      <c r="B435" s="98" t="s">
        <v>724</v>
      </c>
      <c r="C435" s="78" t="s">
        <v>514</v>
      </c>
      <c r="D435" s="78" t="s">
        <v>122</v>
      </c>
      <c r="E435" s="114">
        <v>11336580</v>
      </c>
      <c r="F435" s="114">
        <v>0</v>
      </c>
      <c r="G435" s="120">
        <v>0</v>
      </c>
    </row>
    <row r="436" spans="1:10" ht="204.75">
      <c r="A436" s="127" t="s">
        <v>640</v>
      </c>
      <c r="B436" s="69" t="s">
        <v>725</v>
      </c>
      <c r="C436" s="93" t="s">
        <v>514</v>
      </c>
      <c r="D436" s="78" t="s">
        <v>122</v>
      </c>
      <c r="E436" s="114">
        <v>11336580</v>
      </c>
      <c r="F436" s="114">
        <v>0</v>
      </c>
      <c r="G436" s="120">
        <v>0</v>
      </c>
    </row>
    <row r="437" spans="1:10" ht="63">
      <c r="A437" s="43" t="s">
        <v>114</v>
      </c>
      <c r="B437" s="69" t="s">
        <v>725</v>
      </c>
      <c r="C437" s="93" t="s">
        <v>731</v>
      </c>
      <c r="D437" s="72">
        <v>240</v>
      </c>
      <c r="E437" s="120">
        <v>11336580</v>
      </c>
      <c r="F437" s="120">
        <v>0</v>
      </c>
      <c r="G437" s="120">
        <v>0</v>
      </c>
    </row>
    <row r="438" spans="1:10" ht="15.75">
      <c r="A438" s="56" t="s">
        <v>588</v>
      </c>
      <c r="B438" s="76"/>
      <c r="C438" s="76"/>
      <c r="D438" s="76"/>
      <c r="E438" s="121">
        <v>629849655.53000009</v>
      </c>
      <c r="F438" s="121">
        <v>570126820</v>
      </c>
      <c r="G438" s="121">
        <v>512048000</v>
      </c>
    </row>
    <row r="439" spans="1:10" ht="15.75">
      <c r="A439" s="56" t="s">
        <v>589</v>
      </c>
      <c r="B439" s="81"/>
      <c r="C439" s="81"/>
      <c r="D439" s="81"/>
      <c r="E439" s="122">
        <v>48930297.479999997</v>
      </c>
      <c r="F439" s="122">
        <v>45791200</v>
      </c>
      <c r="G439" s="122">
        <v>45100900</v>
      </c>
    </row>
    <row r="440" spans="1:10" ht="63">
      <c r="A440" s="56" t="s">
        <v>103</v>
      </c>
      <c r="B440" s="82" t="s">
        <v>104</v>
      </c>
      <c r="C440" s="87" t="s">
        <v>514</v>
      </c>
      <c r="D440" s="87" t="s">
        <v>122</v>
      </c>
      <c r="E440" s="116">
        <v>48689397.479999997</v>
      </c>
      <c r="F440" s="116">
        <v>45550300</v>
      </c>
      <c r="G440" s="116">
        <v>44860000</v>
      </c>
      <c r="H440" s="133"/>
    </row>
    <row r="441" spans="1:10" ht="31.5">
      <c r="A441" s="56" t="s">
        <v>105</v>
      </c>
      <c r="B441" s="82" t="s">
        <v>106</v>
      </c>
      <c r="C441" s="87" t="s">
        <v>514</v>
      </c>
      <c r="D441" s="87" t="s">
        <v>122</v>
      </c>
      <c r="E441" s="116">
        <v>1658300</v>
      </c>
      <c r="F441" s="116">
        <v>1658300</v>
      </c>
      <c r="G441" s="116">
        <v>1658300</v>
      </c>
    </row>
    <row r="442" spans="1:10" ht="47.25">
      <c r="A442" s="42" t="s">
        <v>107</v>
      </c>
      <c r="B442" s="82" t="s">
        <v>108</v>
      </c>
      <c r="C442" s="87" t="s">
        <v>514</v>
      </c>
      <c r="D442" s="87" t="s">
        <v>122</v>
      </c>
      <c r="E442" s="116">
        <v>1658300</v>
      </c>
      <c r="F442" s="116">
        <v>1658300</v>
      </c>
      <c r="G442" s="116">
        <v>1658300</v>
      </c>
    </row>
    <row r="443" spans="1:10" ht="47.25">
      <c r="A443" s="43" t="s">
        <v>109</v>
      </c>
      <c r="B443" s="80" t="s">
        <v>108</v>
      </c>
      <c r="C443" s="88" t="s">
        <v>590</v>
      </c>
      <c r="D443" s="88" t="s">
        <v>110</v>
      </c>
      <c r="E443" s="117">
        <v>1658300</v>
      </c>
      <c r="F443" s="117">
        <v>1658300</v>
      </c>
      <c r="G443" s="117">
        <v>1658300</v>
      </c>
    </row>
    <row r="444" spans="1:10" ht="31.5">
      <c r="A444" s="56" t="s">
        <v>111</v>
      </c>
      <c r="B444" s="82" t="s">
        <v>112</v>
      </c>
      <c r="C444" s="87" t="s">
        <v>514</v>
      </c>
      <c r="D444" s="87" t="s">
        <v>122</v>
      </c>
      <c r="E444" s="116">
        <v>34404097.479999997</v>
      </c>
      <c r="F444" s="116">
        <v>34209500</v>
      </c>
      <c r="G444" s="116">
        <v>33446000</v>
      </c>
    </row>
    <row r="445" spans="1:10" ht="47.25">
      <c r="A445" s="43" t="s">
        <v>74</v>
      </c>
      <c r="B445" s="80" t="s">
        <v>113</v>
      </c>
      <c r="C445" s="88" t="s">
        <v>514</v>
      </c>
      <c r="D445" s="88" t="s">
        <v>122</v>
      </c>
      <c r="E445" s="117">
        <v>30063597.48</v>
      </c>
      <c r="F445" s="117">
        <v>30045000</v>
      </c>
      <c r="G445" s="117">
        <v>30045000</v>
      </c>
    </row>
    <row r="446" spans="1:10" ht="47.25">
      <c r="A446" s="43" t="s">
        <v>109</v>
      </c>
      <c r="B446" s="80" t="s">
        <v>113</v>
      </c>
      <c r="C446" s="88" t="s">
        <v>591</v>
      </c>
      <c r="D446" s="88" t="s">
        <v>110</v>
      </c>
      <c r="E446" s="117">
        <v>25660700</v>
      </c>
      <c r="F446" s="117">
        <v>25660700</v>
      </c>
      <c r="G446" s="117">
        <v>25660700</v>
      </c>
    </row>
    <row r="447" spans="1:10" ht="63">
      <c r="A447" s="43" t="s">
        <v>114</v>
      </c>
      <c r="B447" s="80" t="s">
        <v>113</v>
      </c>
      <c r="C447" s="88" t="s">
        <v>591</v>
      </c>
      <c r="D447" s="88" t="s">
        <v>115</v>
      </c>
      <c r="E447" s="117">
        <v>885000</v>
      </c>
      <c r="F447" s="117">
        <v>847000</v>
      </c>
      <c r="G447" s="117">
        <v>847000</v>
      </c>
      <c r="H447" s="180"/>
      <c r="J447" s="109"/>
    </row>
    <row r="448" spans="1:10" ht="15.75">
      <c r="A448" s="37" t="s">
        <v>116</v>
      </c>
      <c r="B448" s="80" t="s">
        <v>113</v>
      </c>
      <c r="C448" s="88" t="s">
        <v>591</v>
      </c>
      <c r="D448" s="88" t="s">
        <v>117</v>
      </c>
      <c r="E448" s="117">
        <v>50000</v>
      </c>
      <c r="F448" s="117">
        <v>100000</v>
      </c>
      <c r="G448" s="117">
        <v>100000</v>
      </c>
      <c r="H448" s="180"/>
      <c r="J448" s="109"/>
    </row>
    <row r="449" spans="1:10" ht="31.5">
      <c r="A449" s="43" t="s">
        <v>118</v>
      </c>
      <c r="B449" s="80" t="s">
        <v>113</v>
      </c>
      <c r="C449" s="88" t="s">
        <v>591</v>
      </c>
      <c r="D449" s="88" t="s">
        <v>119</v>
      </c>
      <c r="E449" s="117">
        <v>43597.48</v>
      </c>
      <c r="F449" s="117">
        <v>15000</v>
      </c>
      <c r="G449" s="117">
        <v>15000</v>
      </c>
      <c r="H449" s="180"/>
      <c r="J449" s="109"/>
    </row>
    <row r="450" spans="1:10" ht="47.25">
      <c r="A450" s="43" t="s">
        <v>109</v>
      </c>
      <c r="B450" s="80" t="s">
        <v>113</v>
      </c>
      <c r="C450" s="88" t="s">
        <v>516</v>
      </c>
      <c r="D450" s="88" t="s">
        <v>110</v>
      </c>
      <c r="E450" s="117">
        <v>614400</v>
      </c>
      <c r="F450" s="117">
        <v>614400</v>
      </c>
      <c r="G450" s="117">
        <v>614400</v>
      </c>
    </row>
    <row r="451" spans="1:10" ht="63">
      <c r="A451" s="43" t="s">
        <v>114</v>
      </c>
      <c r="B451" s="80" t="s">
        <v>113</v>
      </c>
      <c r="C451" s="88" t="s">
        <v>516</v>
      </c>
      <c r="D451" s="88" t="s">
        <v>115</v>
      </c>
      <c r="E451" s="117">
        <v>14900</v>
      </c>
      <c r="F451" s="117">
        <v>15000</v>
      </c>
      <c r="G451" s="117">
        <v>15000</v>
      </c>
    </row>
    <row r="452" spans="1:10" ht="31.5">
      <c r="A452" s="43" t="s">
        <v>118</v>
      </c>
      <c r="B452" s="80" t="s">
        <v>113</v>
      </c>
      <c r="C452" s="88" t="s">
        <v>516</v>
      </c>
      <c r="D452" s="88" t="s">
        <v>119</v>
      </c>
      <c r="E452" s="117">
        <v>100</v>
      </c>
      <c r="F452" s="117">
        <v>0</v>
      </c>
      <c r="G452" s="117">
        <v>0</v>
      </c>
    </row>
    <row r="453" spans="1:10" ht="47.25">
      <c r="A453" s="43" t="s">
        <v>109</v>
      </c>
      <c r="B453" s="80" t="s">
        <v>113</v>
      </c>
      <c r="C453" s="88" t="s">
        <v>526</v>
      </c>
      <c r="D453" s="88" t="s">
        <v>110</v>
      </c>
      <c r="E453" s="117">
        <v>2747900</v>
      </c>
      <c r="F453" s="117">
        <v>2747900</v>
      </c>
      <c r="G453" s="117">
        <v>2747900</v>
      </c>
    </row>
    <row r="454" spans="1:10" ht="63">
      <c r="A454" s="43" t="s">
        <v>114</v>
      </c>
      <c r="B454" s="80" t="s">
        <v>113</v>
      </c>
      <c r="C454" s="88" t="s">
        <v>526</v>
      </c>
      <c r="D454" s="88" t="s">
        <v>115</v>
      </c>
      <c r="E454" s="117">
        <v>42000</v>
      </c>
      <c r="F454" s="117">
        <v>45000</v>
      </c>
      <c r="G454" s="117">
        <v>45000</v>
      </c>
      <c r="H454" s="180"/>
    </row>
    <row r="455" spans="1:10" ht="31.5">
      <c r="A455" s="43" t="s">
        <v>118</v>
      </c>
      <c r="B455" s="80" t="s">
        <v>113</v>
      </c>
      <c r="C455" s="88" t="s">
        <v>526</v>
      </c>
      <c r="D455" s="88" t="s">
        <v>119</v>
      </c>
      <c r="E455" s="117">
        <v>3000</v>
      </c>
      <c r="F455" s="117">
        <v>0</v>
      </c>
      <c r="G455" s="117">
        <v>0</v>
      </c>
      <c r="H455" s="175"/>
    </row>
    <row r="456" spans="1:10" ht="94.5">
      <c r="A456" s="56" t="s">
        <v>198</v>
      </c>
      <c r="B456" s="82" t="s">
        <v>199</v>
      </c>
      <c r="C456" s="88"/>
      <c r="D456" s="88"/>
      <c r="E456" s="117">
        <v>2085100</v>
      </c>
      <c r="F456" s="117">
        <v>1909100</v>
      </c>
      <c r="G456" s="117">
        <v>1145600</v>
      </c>
    </row>
    <row r="457" spans="1:10" ht="47.25">
      <c r="A457" s="43" t="s">
        <v>109</v>
      </c>
      <c r="B457" s="80" t="s">
        <v>199</v>
      </c>
      <c r="C457" s="88" t="s">
        <v>522</v>
      </c>
      <c r="D457" s="88" t="s">
        <v>110</v>
      </c>
      <c r="E457" s="117">
        <v>1157600</v>
      </c>
      <c r="F457" s="117">
        <v>929100</v>
      </c>
      <c r="G457" s="117">
        <v>929100</v>
      </c>
    </row>
    <row r="458" spans="1:10" ht="63">
      <c r="A458" s="43" t="s">
        <v>114</v>
      </c>
      <c r="B458" s="80" t="s">
        <v>199</v>
      </c>
      <c r="C458" s="88" t="s">
        <v>522</v>
      </c>
      <c r="D458" s="88" t="s">
        <v>115</v>
      </c>
      <c r="E458" s="117">
        <v>1102000</v>
      </c>
      <c r="F458" s="117">
        <v>980000</v>
      </c>
      <c r="G458" s="117">
        <v>216500</v>
      </c>
    </row>
    <row r="459" spans="1:10" ht="94.5">
      <c r="A459" s="42" t="s">
        <v>120</v>
      </c>
      <c r="B459" s="82" t="s">
        <v>121</v>
      </c>
      <c r="C459" s="87" t="s">
        <v>514</v>
      </c>
      <c r="D459" s="87" t="s">
        <v>122</v>
      </c>
      <c r="E459" s="116">
        <v>1308600</v>
      </c>
      <c r="F459" s="116">
        <v>1308600</v>
      </c>
      <c r="G459" s="116">
        <v>1308600</v>
      </c>
    </row>
    <row r="460" spans="1:10" ht="47.25">
      <c r="A460" s="43" t="s">
        <v>109</v>
      </c>
      <c r="B460" s="80" t="s">
        <v>121</v>
      </c>
      <c r="C460" s="88" t="s">
        <v>591</v>
      </c>
      <c r="D460" s="88" t="s">
        <v>110</v>
      </c>
      <c r="E460" s="117">
        <v>1061200</v>
      </c>
      <c r="F460" s="117">
        <v>1061200</v>
      </c>
      <c r="G460" s="117">
        <v>1061200</v>
      </c>
    </row>
    <row r="461" spans="1:10" ht="63">
      <c r="A461" s="43" t="s">
        <v>114</v>
      </c>
      <c r="B461" s="80" t="s">
        <v>121</v>
      </c>
      <c r="C461" s="88" t="s">
        <v>591</v>
      </c>
      <c r="D461" s="88" t="s">
        <v>115</v>
      </c>
      <c r="E461" s="117">
        <v>15000</v>
      </c>
      <c r="F461" s="117">
        <v>15000</v>
      </c>
      <c r="G461" s="117">
        <v>15000</v>
      </c>
    </row>
    <row r="462" spans="1:10" ht="47.25">
      <c r="A462" s="43" t="s">
        <v>109</v>
      </c>
      <c r="B462" s="80" t="s">
        <v>121</v>
      </c>
      <c r="C462" s="88" t="s">
        <v>526</v>
      </c>
      <c r="D462" s="88" t="s">
        <v>110</v>
      </c>
      <c r="E462" s="117">
        <v>232400</v>
      </c>
      <c r="F462" s="117">
        <v>232400</v>
      </c>
      <c r="G462" s="117">
        <v>232400</v>
      </c>
    </row>
    <row r="463" spans="1:10" ht="141.75">
      <c r="A463" s="42" t="s">
        <v>196</v>
      </c>
      <c r="B463" s="82" t="s">
        <v>197</v>
      </c>
      <c r="C463" s="87" t="s">
        <v>514</v>
      </c>
      <c r="D463" s="87" t="s">
        <v>122</v>
      </c>
      <c r="E463" s="116">
        <v>6000</v>
      </c>
      <c r="F463" s="116">
        <v>6000</v>
      </c>
      <c r="G463" s="116">
        <v>6000</v>
      </c>
    </row>
    <row r="464" spans="1:10" ht="63">
      <c r="A464" s="43" t="s">
        <v>114</v>
      </c>
      <c r="B464" s="80" t="s">
        <v>197</v>
      </c>
      <c r="C464" s="88" t="s">
        <v>522</v>
      </c>
      <c r="D464" s="88" t="s">
        <v>115</v>
      </c>
      <c r="E464" s="117">
        <v>6000</v>
      </c>
      <c r="F464" s="117">
        <v>6000</v>
      </c>
      <c r="G464" s="117">
        <v>6000</v>
      </c>
    </row>
    <row r="465" spans="1:7" ht="110.25">
      <c r="A465" s="42" t="s">
        <v>52</v>
      </c>
      <c r="B465" s="82" t="s">
        <v>123</v>
      </c>
      <c r="C465" s="87" t="s">
        <v>514</v>
      </c>
      <c r="D465" s="87" t="s">
        <v>122</v>
      </c>
      <c r="E465" s="116">
        <v>752640</v>
      </c>
      <c r="F465" s="116">
        <v>752640</v>
      </c>
      <c r="G465" s="116">
        <v>752640</v>
      </c>
    </row>
    <row r="466" spans="1:7" ht="63">
      <c r="A466" s="43" t="s">
        <v>114</v>
      </c>
      <c r="B466" s="80" t="s">
        <v>123</v>
      </c>
      <c r="C466" s="88" t="s">
        <v>591</v>
      </c>
      <c r="D466" s="88" t="s">
        <v>115</v>
      </c>
      <c r="E466" s="117">
        <v>752640</v>
      </c>
      <c r="F466" s="117">
        <v>752640</v>
      </c>
      <c r="G466" s="117">
        <v>752640</v>
      </c>
    </row>
    <row r="467" spans="1:7" ht="63">
      <c r="A467" s="42" t="s">
        <v>53</v>
      </c>
      <c r="B467" s="82" t="s">
        <v>124</v>
      </c>
      <c r="C467" s="87" t="s">
        <v>514</v>
      </c>
      <c r="D467" s="87" t="s">
        <v>122</v>
      </c>
      <c r="E467" s="116">
        <v>188160</v>
      </c>
      <c r="F467" s="116">
        <v>188160</v>
      </c>
      <c r="G467" s="116">
        <v>188160</v>
      </c>
    </row>
    <row r="468" spans="1:7" ht="63">
      <c r="A468" s="43" t="s">
        <v>114</v>
      </c>
      <c r="B468" s="80" t="s">
        <v>124</v>
      </c>
      <c r="C468" s="88" t="s">
        <v>591</v>
      </c>
      <c r="D468" s="88" t="s">
        <v>115</v>
      </c>
      <c r="E468" s="117">
        <v>188160</v>
      </c>
      <c r="F468" s="117">
        <v>188160</v>
      </c>
      <c r="G468" s="117">
        <v>188160</v>
      </c>
    </row>
    <row r="469" spans="1:7" ht="47.25">
      <c r="A469" s="56" t="s">
        <v>144</v>
      </c>
      <c r="B469" s="82" t="s">
        <v>145</v>
      </c>
      <c r="C469" s="87" t="s">
        <v>514</v>
      </c>
      <c r="D469" s="87" t="s">
        <v>122</v>
      </c>
      <c r="E469" s="116">
        <v>504000</v>
      </c>
      <c r="F469" s="116">
        <v>0</v>
      </c>
      <c r="G469" s="116">
        <v>0</v>
      </c>
    </row>
    <row r="470" spans="1:7" ht="94.5">
      <c r="A470" s="42" t="s">
        <v>146</v>
      </c>
      <c r="B470" s="82" t="s">
        <v>147</v>
      </c>
      <c r="C470" s="87" t="s">
        <v>514</v>
      </c>
      <c r="D470" s="87" t="s">
        <v>122</v>
      </c>
      <c r="E470" s="116">
        <v>489000</v>
      </c>
      <c r="F470" s="116">
        <v>0</v>
      </c>
      <c r="G470" s="116">
        <v>0</v>
      </c>
    </row>
    <row r="471" spans="1:7" ht="47.25">
      <c r="A471" s="43" t="s">
        <v>109</v>
      </c>
      <c r="B471" s="80" t="s">
        <v>147</v>
      </c>
      <c r="C471" s="88" t="s">
        <v>516</v>
      </c>
      <c r="D471" s="88" t="s">
        <v>110</v>
      </c>
      <c r="E471" s="117">
        <v>489000</v>
      </c>
      <c r="F471" s="117">
        <v>0</v>
      </c>
      <c r="G471" s="117">
        <v>0</v>
      </c>
    </row>
    <row r="472" spans="1:7" ht="63">
      <c r="A472" s="43" t="s">
        <v>114</v>
      </c>
      <c r="B472" s="80" t="s">
        <v>147</v>
      </c>
      <c r="C472" s="88" t="s">
        <v>516</v>
      </c>
      <c r="D472" s="88" t="s">
        <v>115</v>
      </c>
      <c r="E472" s="117">
        <v>15000</v>
      </c>
      <c r="F472" s="117">
        <v>0</v>
      </c>
      <c r="G472" s="117">
        <v>0</v>
      </c>
    </row>
    <row r="473" spans="1:7" ht="94.5">
      <c r="A473" s="56" t="s">
        <v>200</v>
      </c>
      <c r="B473" s="82" t="s">
        <v>201</v>
      </c>
      <c r="C473" s="87" t="s">
        <v>514</v>
      </c>
      <c r="D473" s="87" t="s">
        <v>122</v>
      </c>
      <c r="E473" s="116">
        <v>8133800</v>
      </c>
      <c r="F473" s="116">
        <v>7099700</v>
      </c>
      <c r="G473" s="116">
        <v>7099700</v>
      </c>
    </row>
    <row r="474" spans="1:7" ht="47.25">
      <c r="A474" s="42" t="s">
        <v>202</v>
      </c>
      <c r="B474" s="80" t="s">
        <v>203</v>
      </c>
      <c r="C474" s="87" t="s">
        <v>514</v>
      </c>
      <c r="D474" s="87" t="s">
        <v>122</v>
      </c>
      <c r="E474" s="116">
        <v>1536900</v>
      </c>
      <c r="F474" s="116">
        <v>1137000</v>
      </c>
      <c r="G474" s="116">
        <v>1137000</v>
      </c>
    </row>
    <row r="475" spans="1:7" ht="63">
      <c r="A475" s="43" t="s">
        <v>114</v>
      </c>
      <c r="B475" s="80" t="s">
        <v>203</v>
      </c>
      <c r="C475" s="88" t="s">
        <v>522</v>
      </c>
      <c r="D475" s="88" t="s">
        <v>115</v>
      </c>
      <c r="E475" s="117">
        <v>1219949</v>
      </c>
      <c r="F475" s="117">
        <v>1087000</v>
      </c>
      <c r="G475" s="117">
        <v>1087000</v>
      </c>
    </row>
    <row r="476" spans="1:7" ht="15.75">
      <c r="A476" s="43" t="s">
        <v>116</v>
      </c>
      <c r="B476" s="80" t="s">
        <v>203</v>
      </c>
      <c r="C476" s="88" t="s">
        <v>522</v>
      </c>
      <c r="D476" s="88" t="s">
        <v>117</v>
      </c>
      <c r="E476" s="117">
        <v>250000</v>
      </c>
      <c r="F476" s="117">
        <v>50000</v>
      </c>
      <c r="G476" s="117">
        <v>50000</v>
      </c>
    </row>
    <row r="477" spans="1:7" ht="31.5">
      <c r="A477" s="43" t="s">
        <v>118</v>
      </c>
      <c r="B477" s="80" t="s">
        <v>203</v>
      </c>
      <c r="C477" s="88" t="s">
        <v>522</v>
      </c>
      <c r="D477" s="88" t="s">
        <v>119</v>
      </c>
      <c r="E477" s="117">
        <v>66951</v>
      </c>
      <c r="F477" s="117">
        <v>0</v>
      </c>
      <c r="G477" s="117">
        <v>0</v>
      </c>
    </row>
    <row r="478" spans="1:7" ht="63">
      <c r="A478" s="42" t="s">
        <v>204</v>
      </c>
      <c r="B478" s="82" t="s">
        <v>205</v>
      </c>
      <c r="C478" s="87" t="s">
        <v>514</v>
      </c>
      <c r="D478" s="87" t="s">
        <v>122</v>
      </c>
      <c r="E478" s="116">
        <v>6447600</v>
      </c>
      <c r="F478" s="116">
        <v>5847600</v>
      </c>
      <c r="G478" s="116">
        <v>5847600</v>
      </c>
    </row>
    <row r="479" spans="1:7" ht="31.5">
      <c r="A479" s="43" t="s">
        <v>206</v>
      </c>
      <c r="B479" s="80" t="s">
        <v>205</v>
      </c>
      <c r="C479" s="88" t="s">
        <v>522</v>
      </c>
      <c r="D479" s="88" t="s">
        <v>207</v>
      </c>
      <c r="E479" s="117">
        <v>4274600</v>
      </c>
      <c r="F479" s="117">
        <v>4274600</v>
      </c>
      <c r="G479" s="117">
        <v>4274600</v>
      </c>
    </row>
    <row r="480" spans="1:7" ht="63">
      <c r="A480" s="43" t="s">
        <v>114</v>
      </c>
      <c r="B480" s="80" t="s">
        <v>205</v>
      </c>
      <c r="C480" s="88" t="s">
        <v>522</v>
      </c>
      <c r="D480" s="88" t="s">
        <v>115</v>
      </c>
      <c r="E480" s="117">
        <v>2141400</v>
      </c>
      <c r="F480" s="117">
        <v>1541400</v>
      </c>
      <c r="G480" s="117">
        <v>1541400</v>
      </c>
    </row>
    <row r="481" spans="1:7" ht="31.5">
      <c r="A481" s="43" t="s">
        <v>118</v>
      </c>
      <c r="B481" s="80" t="s">
        <v>205</v>
      </c>
      <c r="C481" s="88" t="s">
        <v>522</v>
      </c>
      <c r="D481" s="88" t="s">
        <v>119</v>
      </c>
      <c r="E481" s="117">
        <v>31600</v>
      </c>
      <c r="F481" s="117">
        <v>31600</v>
      </c>
      <c r="G481" s="117">
        <v>31600</v>
      </c>
    </row>
    <row r="482" spans="1:7" ht="110.25">
      <c r="A482" s="52" t="s">
        <v>325</v>
      </c>
      <c r="B482" s="66" t="s">
        <v>613</v>
      </c>
      <c r="C482" s="87" t="s">
        <v>514</v>
      </c>
      <c r="D482" s="87" t="s">
        <v>122</v>
      </c>
      <c r="E482" s="116">
        <v>34200</v>
      </c>
      <c r="F482" s="116">
        <v>0</v>
      </c>
      <c r="G482" s="116">
        <v>0</v>
      </c>
    </row>
    <row r="483" spans="1:7" ht="31.5">
      <c r="A483" s="43" t="s">
        <v>206</v>
      </c>
      <c r="B483" s="69" t="s">
        <v>613</v>
      </c>
      <c r="C483" s="88" t="s">
        <v>522</v>
      </c>
      <c r="D483" s="88" t="s">
        <v>207</v>
      </c>
      <c r="E483" s="117">
        <v>34200</v>
      </c>
      <c r="F483" s="117">
        <v>0</v>
      </c>
      <c r="G483" s="117">
        <v>0</v>
      </c>
    </row>
    <row r="484" spans="1:7" ht="110.25">
      <c r="A484" s="42" t="s">
        <v>52</v>
      </c>
      <c r="B484" s="82" t="s">
        <v>208</v>
      </c>
      <c r="C484" s="87" t="s">
        <v>514</v>
      </c>
      <c r="D484" s="87" t="s">
        <v>122</v>
      </c>
      <c r="E484" s="116">
        <v>92080</v>
      </c>
      <c r="F484" s="116">
        <v>92080</v>
      </c>
      <c r="G484" s="116">
        <v>92080</v>
      </c>
    </row>
    <row r="485" spans="1:7" ht="63">
      <c r="A485" s="43" t="s">
        <v>114</v>
      </c>
      <c r="B485" s="80" t="s">
        <v>208</v>
      </c>
      <c r="C485" s="88" t="s">
        <v>522</v>
      </c>
      <c r="D485" s="88" t="s">
        <v>115</v>
      </c>
      <c r="E485" s="117">
        <v>92080</v>
      </c>
      <c r="F485" s="117">
        <v>92080</v>
      </c>
      <c r="G485" s="117">
        <v>92080</v>
      </c>
    </row>
    <row r="486" spans="1:7" ht="63">
      <c r="A486" s="42" t="s">
        <v>53</v>
      </c>
      <c r="B486" s="82" t="s">
        <v>209</v>
      </c>
      <c r="C486" s="87" t="s">
        <v>514</v>
      </c>
      <c r="D486" s="87" t="s">
        <v>122</v>
      </c>
      <c r="E486" s="116">
        <v>23020</v>
      </c>
      <c r="F486" s="116">
        <v>23020</v>
      </c>
      <c r="G486" s="116">
        <v>23020</v>
      </c>
    </row>
    <row r="487" spans="1:7" ht="63">
      <c r="A487" s="43" t="s">
        <v>114</v>
      </c>
      <c r="B487" s="80" t="s">
        <v>209</v>
      </c>
      <c r="C487" s="88" t="s">
        <v>522</v>
      </c>
      <c r="D487" s="88" t="s">
        <v>115</v>
      </c>
      <c r="E487" s="117">
        <v>23020</v>
      </c>
      <c r="F487" s="117">
        <v>23020</v>
      </c>
      <c r="G487" s="117">
        <v>23020</v>
      </c>
    </row>
    <row r="488" spans="1:7" ht="78.75">
      <c r="A488" s="42" t="s">
        <v>592</v>
      </c>
      <c r="B488" s="82" t="s">
        <v>426</v>
      </c>
      <c r="C488" s="87" t="s">
        <v>514</v>
      </c>
      <c r="D488" s="87" t="s">
        <v>122</v>
      </c>
      <c r="E488" s="116">
        <v>2230600</v>
      </c>
      <c r="F488" s="116">
        <v>2163600</v>
      </c>
      <c r="G488" s="116">
        <v>2163600</v>
      </c>
    </row>
    <row r="489" spans="1:7" ht="47.25">
      <c r="A489" s="42" t="s">
        <v>427</v>
      </c>
      <c r="B489" s="82" t="s">
        <v>428</v>
      </c>
      <c r="C489" s="87" t="s">
        <v>514</v>
      </c>
      <c r="D489" s="87" t="s">
        <v>122</v>
      </c>
      <c r="E489" s="116">
        <v>2230600</v>
      </c>
      <c r="F489" s="116">
        <v>2163600</v>
      </c>
      <c r="G489" s="116">
        <v>2163600</v>
      </c>
    </row>
    <row r="490" spans="1:7" ht="47.25">
      <c r="A490" s="43" t="s">
        <v>429</v>
      </c>
      <c r="B490" s="80" t="s">
        <v>428</v>
      </c>
      <c r="C490" s="88" t="s">
        <v>593</v>
      </c>
      <c r="D490" s="88" t="s">
        <v>430</v>
      </c>
      <c r="E490" s="117">
        <v>2230600</v>
      </c>
      <c r="F490" s="117">
        <v>2163600</v>
      </c>
      <c r="G490" s="117">
        <v>2163600</v>
      </c>
    </row>
    <row r="491" spans="1:7" ht="47.25">
      <c r="A491" s="56" t="s">
        <v>125</v>
      </c>
      <c r="B491" s="82" t="s">
        <v>126</v>
      </c>
      <c r="C491" s="87" t="s">
        <v>514</v>
      </c>
      <c r="D491" s="87" t="s">
        <v>122</v>
      </c>
      <c r="E491" s="116">
        <v>1758600</v>
      </c>
      <c r="F491" s="116">
        <v>119200</v>
      </c>
      <c r="G491" s="116">
        <v>192400</v>
      </c>
    </row>
    <row r="492" spans="1:7" ht="94.5">
      <c r="A492" s="42" t="s">
        <v>127</v>
      </c>
      <c r="B492" s="82" t="s">
        <v>128</v>
      </c>
      <c r="C492" s="87" t="s">
        <v>514</v>
      </c>
      <c r="D492" s="87" t="s">
        <v>122</v>
      </c>
      <c r="E492" s="116">
        <v>1758600</v>
      </c>
      <c r="F492" s="116">
        <v>119200</v>
      </c>
      <c r="G492" s="116">
        <v>192400</v>
      </c>
    </row>
    <row r="493" spans="1:7" ht="63">
      <c r="A493" s="43" t="s">
        <v>114</v>
      </c>
      <c r="B493" s="80" t="s">
        <v>128</v>
      </c>
      <c r="C493" s="71" t="s">
        <v>594</v>
      </c>
      <c r="D493" s="80">
        <v>240</v>
      </c>
      <c r="E493" s="123">
        <v>1758600</v>
      </c>
      <c r="F493" s="123">
        <v>119200</v>
      </c>
      <c r="G493" s="123">
        <v>192400</v>
      </c>
    </row>
    <row r="494" spans="1:7" ht="15.75">
      <c r="A494" s="42" t="s">
        <v>149</v>
      </c>
      <c r="B494" s="82" t="s">
        <v>150</v>
      </c>
      <c r="C494" s="87" t="s">
        <v>514</v>
      </c>
      <c r="D494" s="87" t="s">
        <v>122</v>
      </c>
      <c r="E494" s="116">
        <v>0</v>
      </c>
      <c r="F494" s="116">
        <v>300000</v>
      </c>
      <c r="G494" s="116">
        <v>300000</v>
      </c>
    </row>
    <row r="495" spans="1:7" ht="31.5">
      <c r="A495" s="42" t="s">
        <v>151</v>
      </c>
      <c r="B495" s="82" t="s">
        <v>152</v>
      </c>
      <c r="C495" s="87" t="s">
        <v>595</v>
      </c>
      <c r="D495" s="87" t="s">
        <v>122</v>
      </c>
      <c r="E495" s="116">
        <v>0</v>
      </c>
      <c r="F495" s="116">
        <v>300000</v>
      </c>
      <c r="G495" s="116">
        <v>300000</v>
      </c>
    </row>
    <row r="496" spans="1:7" ht="15.75">
      <c r="A496" s="43" t="s">
        <v>153</v>
      </c>
      <c r="B496" s="80" t="s">
        <v>152</v>
      </c>
      <c r="C496" s="88" t="s">
        <v>514</v>
      </c>
      <c r="D496" s="88" t="s">
        <v>154</v>
      </c>
      <c r="E496" s="117">
        <v>0</v>
      </c>
      <c r="F496" s="117">
        <v>300000</v>
      </c>
      <c r="G496" s="117">
        <v>300000</v>
      </c>
    </row>
    <row r="497" spans="1:7" ht="47.25">
      <c r="A497" s="56" t="s">
        <v>227</v>
      </c>
      <c r="B497" s="76" t="s">
        <v>228</v>
      </c>
      <c r="C497" s="87" t="s">
        <v>514</v>
      </c>
      <c r="D497" s="87" t="s">
        <v>122</v>
      </c>
      <c r="E497" s="116">
        <v>240900</v>
      </c>
      <c r="F497" s="116">
        <v>240900</v>
      </c>
      <c r="G497" s="116">
        <v>240900</v>
      </c>
    </row>
    <row r="498" spans="1:7" ht="189">
      <c r="A498" s="56" t="s">
        <v>596</v>
      </c>
      <c r="B498" s="76" t="s">
        <v>229</v>
      </c>
      <c r="C498" s="87" t="s">
        <v>122</v>
      </c>
      <c r="D498" s="87" t="s">
        <v>122</v>
      </c>
      <c r="E498" s="116">
        <v>240900</v>
      </c>
      <c r="F498" s="116">
        <v>240900</v>
      </c>
      <c r="G498" s="116">
        <v>240900</v>
      </c>
    </row>
    <row r="499" spans="1:7" ht="63">
      <c r="A499" s="31" t="s">
        <v>114</v>
      </c>
      <c r="B499" s="2" t="s">
        <v>229</v>
      </c>
      <c r="C499" s="88" t="s">
        <v>532</v>
      </c>
      <c r="D499" s="88" t="s">
        <v>115</v>
      </c>
      <c r="E499" s="117">
        <v>240900</v>
      </c>
      <c r="F499" s="117">
        <v>240900</v>
      </c>
      <c r="G499" s="117">
        <v>240900</v>
      </c>
    </row>
    <row r="500" spans="1:7" ht="15.75">
      <c r="A500" s="94"/>
      <c r="B500" s="95"/>
      <c r="C500" s="95"/>
      <c r="D500" s="95"/>
      <c r="E500" s="95"/>
      <c r="F500" s="95"/>
      <c r="G500" s="95"/>
    </row>
    <row r="501" spans="1:7">
      <c r="B501" s="97"/>
      <c r="E501" s="97">
        <f>E11+E44+E50+E54+E70+E74+E78+E83+E102+E121+E139+E266+E282+E338+E342+E371+E379+E424+E428+E375+E434</f>
        <v>629849655.52999997</v>
      </c>
      <c r="F501" s="97">
        <f t="shared" ref="F501:G501" si="0">F11+F44+F50+F54+F70+F74+F78+F83+F102+F121+F139+F266+F282+F338+F342+F371+F379+F424+F428+F375+F434</f>
        <v>570126820</v>
      </c>
      <c r="G501" s="97">
        <f t="shared" si="0"/>
        <v>512048000</v>
      </c>
    </row>
    <row r="502" spans="1:7">
      <c r="E502" s="97">
        <f t="shared" ref="E502:G502" si="1">E501+E439</f>
        <v>678779953.00999999</v>
      </c>
      <c r="F502" s="97">
        <f t="shared" si="1"/>
        <v>615918020</v>
      </c>
      <c r="G502" s="97">
        <f t="shared" si="1"/>
        <v>557148900</v>
      </c>
    </row>
    <row r="503" spans="1:7">
      <c r="B503" s="97"/>
    </row>
  </sheetData>
  <mergeCells count="8">
    <mergeCell ref="A7:G7"/>
    <mergeCell ref="A8:G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9"/>
  <sheetViews>
    <sheetView topLeftCell="A13" workbookViewId="0">
      <selection activeCell="H19" sqref="H19"/>
    </sheetView>
  </sheetViews>
  <sheetFormatPr defaultRowHeight="15"/>
  <cols>
    <col min="1" max="1" width="32.5703125" style="96" customWidth="1"/>
    <col min="2" max="2" width="14.42578125" style="96" customWidth="1"/>
    <col min="3" max="4" width="7.28515625" style="96" customWidth="1"/>
    <col min="5" max="5" width="15.42578125" style="96" customWidth="1"/>
    <col min="6" max="6" width="14.7109375" style="96" customWidth="1"/>
    <col min="7" max="13" width="15.42578125" style="96" customWidth="1"/>
    <col min="14" max="14" width="16" customWidth="1"/>
  </cols>
  <sheetData>
    <row r="1" spans="1:13" ht="18.75">
      <c r="A1" s="182" t="s">
        <v>506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ht="18.75">
      <c r="A2" s="183" t="s">
        <v>507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8.75">
      <c r="A3" s="183" t="s">
        <v>98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3" ht="18.75">
      <c r="A4" s="183" t="s">
        <v>99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3" ht="18.75">
      <c r="A5" s="183" t="s">
        <v>508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</row>
    <row r="6" spans="1:13" ht="18.75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</row>
    <row r="7" spans="1:13" ht="68.25" customHeight="1">
      <c r="A7" s="184" t="s">
        <v>509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</row>
    <row r="8" spans="1:13" ht="15.75">
      <c r="A8" s="185" t="s">
        <v>100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</row>
    <row r="9" spans="1:13" ht="31.5">
      <c r="A9" s="72" t="s">
        <v>0</v>
      </c>
      <c r="B9" s="2" t="s">
        <v>101</v>
      </c>
      <c r="C9" s="72" t="s">
        <v>510</v>
      </c>
      <c r="D9" s="72" t="s">
        <v>102</v>
      </c>
      <c r="E9" s="72" t="s">
        <v>511</v>
      </c>
      <c r="F9" s="72" t="s">
        <v>626</v>
      </c>
      <c r="G9" s="72" t="s">
        <v>632</v>
      </c>
      <c r="H9" s="72" t="s">
        <v>626</v>
      </c>
      <c r="I9" s="72" t="s">
        <v>730</v>
      </c>
      <c r="J9" s="72" t="s">
        <v>512</v>
      </c>
      <c r="K9" s="72" t="s">
        <v>626</v>
      </c>
      <c r="L9" s="72" t="s">
        <v>736</v>
      </c>
      <c r="M9" s="72" t="s">
        <v>1</v>
      </c>
    </row>
    <row r="10" spans="1:13" ht="15.75">
      <c r="A10" s="75">
        <v>1</v>
      </c>
      <c r="B10" s="75">
        <v>2</v>
      </c>
      <c r="C10" s="75">
        <v>3</v>
      </c>
      <c r="D10" s="75">
        <v>4</v>
      </c>
      <c r="E10" s="75"/>
      <c r="F10" s="75"/>
      <c r="G10" s="75"/>
      <c r="H10" s="75"/>
      <c r="I10" s="75"/>
      <c r="J10" s="75"/>
      <c r="K10" s="75"/>
      <c r="L10" s="75"/>
      <c r="M10" s="75"/>
    </row>
    <row r="11" spans="1:13" ht="94.5">
      <c r="A11" s="42" t="s">
        <v>513</v>
      </c>
      <c r="B11" s="76" t="s">
        <v>130</v>
      </c>
      <c r="C11" s="77" t="s">
        <v>514</v>
      </c>
      <c r="D11" s="77" t="s">
        <v>122</v>
      </c>
      <c r="E11" s="113">
        <v>29257382.399999999</v>
      </c>
      <c r="F11" s="113">
        <v>21034000</v>
      </c>
      <c r="G11" s="113">
        <f>E11+F11</f>
        <v>50291382.399999999</v>
      </c>
      <c r="H11" s="113">
        <v>-68017</v>
      </c>
      <c r="I11" s="113">
        <f>G11+H11</f>
        <v>50223365.399999999</v>
      </c>
      <c r="J11" s="113">
        <v>25362800</v>
      </c>
      <c r="K11" s="113"/>
      <c r="L11" s="113">
        <f>J11+K11</f>
        <v>25362800</v>
      </c>
      <c r="M11" s="113">
        <v>25788600</v>
      </c>
    </row>
    <row r="12" spans="1:13" ht="126">
      <c r="A12" s="42" t="s">
        <v>131</v>
      </c>
      <c r="B12" s="76" t="s">
        <v>132</v>
      </c>
      <c r="C12" s="77" t="s">
        <v>514</v>
      </c>
      <c r="D12" s="77" t="s">
        <v>122</v>
      </c>
      <c r="E12" s="113">
        <v>7524482.4000000004</v>
      </c>
      <c r="F12" s="113"/>
      <c r="G12" s="113">
        <f t="shared" ref="G12:G75" si="0">E12+F12</f>
        <v>7524482.4000000004</v>
      </c>
      <c r="H12" s="113">
        <v>-48017</v>
      </c>
      <c r="I12" s="113">
        <f t="shared" ref="I12:I75" si="1">G12+H12</f>
        <v>7476465.4000000004</v>
      </c>
      <c r="J12" s="113">
        <v>8928900</v>
      </c>
      <c r="K12" s="113"/>
      <c r="L12" s="113">
        <f t="shared" ref="L12:L75" si="2">J12+K12</f>
        <v>8928900</v>
      </c>
      <c r="M12" s="113">
        <v>8928900</v>
      </c>
    </row>
    <row r="13" spans="1:13" ht="47.25">
      <c r="A13" s="43" t="s">
        <v>496</v>
      </c>
      <c r="B13" s="2" t="s">
        <v>497</v>
      </c>
      <c r="C13" s="78" t="s">
        <v>514</v>
      </c>
      <c r="D13" s="78" t="s">
        <v>122</v>
      </c>
      <c r="E13" s="114">
        <v>1595582.4</v>
      </c>
      <c r="F13" s="114"/>
      <c r="G13" s="113">
        <f t="shared" si="0"/>
        <v>1595582.4</v>
      </c>
      <c r="H13" s="114">
        <v>-114717</v>
      </c>
      <c r="I13" s="113">
        <f t="shared" si="1"/>
        <v>1480865.4</v>
      </c>
      <c r="J13" s="114">
        <v>3000000</v>
      </c>
      <c r="K13" s="114"/>
      <c r="L13" s="113">
        <f t="shared" si="2"/>
        <v>3000000</v>
      </c>
      <c r="M13" s="114">
        <v>3000000</v>
      </c>
    </row>
    <row r="14" spans="1:13" ht="31.5">
      <c r="A14" s="43" t="s">
        <v>92</v>
      </c>
      <c r="B14" s="2" t="s">
        <v>498</v>
      </c>
      <c r="C14" s="78" t="s">
        <v>514</v>
      </c>
      <c r="D14" s="78" t="s">
        <v>122</v>
      </c>
      <c r="E14" s="114">
        <v>1595582.4</v>
      </c>
      <c r="F14" s="114"/>
      <c r="G14" s="113">
        <f t="shared" si="0"/>
        <v>1595582.4</v>
      </c>
      <c r="H14" s="114">
        <v>-114717</v>
      </c>
      <c r="I14" s="113">
        <f t="shared" si="1"/>
        <v>1480865.4</v>
      </c>
      <c r="J14" s="114">
        <v>3000000</v>
      </c>
      <c r="K14" s="114"/>
      <c r="L14" s="113">
        <f t="shared" si="2"/>
        <v>3000000</v>
      </c>
      <c r="M14" s="114">
        <v>3000000</v>
      </c>
    </row>
    <row r="15" spans="1:13" ht="31.5">
      <c r="A15" s="43" t="s">
        <v>499</v>
      </c>
      <c r="B15" s="2" t="s">
        <v>498</v>
      </c>
      <c r="C15" s="78" t="s">
        <v>515</v>
      </c>
      <c r="D15" s="78" t="s">
        <v>500</v>
      </c>
      <c r="E15" s="114">
        <v>1595582.4</v>
      </c>
      <c r="F15" s="114"/>
      <c r="G15" s="113">
        <f t="shared" si="0"/>
        <v>1595582.4</v>
      </c>
      <c r="H15" s="114">
        <v>-114717</v>
      </c>
      <c r="I15" s="113">
        <f t="shared" si="1"/>
        <v>1480865.4</v>
      </c>
      <c r="J15" s="114">
        <v>3000000</v>
      </c>
      <c r="K15" s="114"/>
      <c r="L15" s="113">
        <f t="shared" si="2"/>
        <v>3000000</v>
      </c>
      <c r="M15" s="114">
        <v>3000000</v>
      </c>
    </row>
    <row r="16" spans="1:13" ht="31.5">
      <c r="A16" s="43" t="s">
        <v>133</v>
      </c>
      <c r="B16" s="2" t="s">
        <v>134</v>
      </c>
      <c r="C16" s="78" t="s">
        <v>514</v>
      </c>
      <c r="D16" s="78" t="s">
        <v>122</v>
      </c>
      <c r="E16" s="114">
        <v>5928900</v>
      </c>
      <c r="F16" s="114"/>
      <c r="G16" s="113">
        <f t="shared" si="0"/>
        <v>5928900</v>
      </c>
      <c r="H16" s="113">
        <v>66700</v>
      </c>
      <c r="I16" s="113">
        <f t="shared" si="1"/>
        <v>5995600</v>
      </c>
      <c r="J16" s="114">
        <v>5928900</v>
      </c>
      <c r="K16" s="114"/>
      <c r="L16" s="113">
        <f t="shared" si="2"/>
        <v>5928900</v>
      </c>
      <c r="M16" s="114">
        <v>5928900</v>
      </c>
    </row>
    <row r="17" spans="1:13" ht="157.5">
      <c r="A17" s="43" t="s">
        <v>135</v>
      </c>
      <c r="B17" s="2" t="s">
        <v>136</v>
      </c>
      <c r="C17" s="78" t="s">
        <v>514</v>
      </c>
      <c r="D17" s="78" t="s">
        <v>122</v>
      </c>
      <c r="E17" s="114">
        <v>5898200</v>
      </c>
      <c r="F17" s="114"/>
      <c r="G17" s="113">
        <f t="shared" si="0"/>
        <v>5898200</v>
      </c>
      <c r="H17" s="113">
        <v>66700</v>
      </c>
      <c r="I17" s="113">
        <f t="shared" si="1"/>
        <v>5964900</v>
      </c>
      <c r="J17" s="114">
        <v>5898200</v>
      </c>
      <c r="K17" s="114"/>
      <c r="L17" s="113">
        <f t="shared" si="2"/>
        <v>5898200</v>
      </c>
      <c r="M17" s="114">
        <v>5898200</v>
      </c>
    </row>
    <row r="18" spans="1:13" ht="47.25">
      <c r="A18" s="43" t="s">
        <v>109</v>
      </c>
      <c r="B18" s="2" t="s">
        <v>136</v>
      </c>
      <c r="C18" s="78" t="s">
        <v>516</v>
      </c>
      <c r="D18" s="78" t="s">
        <v>110</v>
      </c>
      <c r="E18" s="114">
        <v>5664200</v>
      </c>
      <c r="F18" s="114"/>
      <c r="G18" s="113">
        <f t="shared" si="0"/>
        <v>5664200</v>
      </c>
      <c r="H18" s="113">
        <v>39200</v>
      </c>
      <c r="I18" s="113">
        <f t="shared" si="1"/>
        <v>5703400</v>
      </c>
      <c r="J18" s="114">
        <v>5664200</v>
      </c>
      <c r="K18" s="114"/>
      <c r="L18" s="113">
        <f t="shared" si="2"/>
        <v>5664200</v>
      </c>
      <c r="M18" s="114">
        <v>5664200</v>
      </c>
    </row>
    <row r="19" spans="1:13" ht="63">
      <c r="A19" s="43" t="s">
        <v>114</v>
      </c>
      <c r="B19" s="2" t="s">
        <v>136</v>
      </c>
      <c r="C19" s="78" t="s">
        <v>516</v>
      </c>
      <c r="D19" s="78" t="s">
        <v>115</v>
      </c>
      <c r="E19" s="114">
        <v>233000</v>
      </c>
      <c r="F19" s="114"/>
      <c r="G19" s="113">
        <f t="shared" si="0"/>
        <v>233000</v>
      </c>
      <c r="H19" s="113">
        <v>19500</v>
      </c>
      <c r="I19" s="113">
        <v>252500</v>
      </c>
      <c r="J19" s="114">
        <v>233000</v>
      </c>
      <c r="K19" s="114"/>
      <c r="L19" s="113">
        <f t="shared" si="2"/>
        <v>233000</v>
      </c>
      <c r="M19" s="114">
        <v>233000</v>
      </c>
    </row>
    <row r="20" spans="1:13" ht="31.5">
      <c r="A20" s="43" t="s">
        <v>118</v>
      </c>
      <c r="B20" s="2" t="s">
        <v>136</v>
      </c>
      <c r="C20" s="78" t="s">
        <v>516</v>
      </c>
      <c r="D20" s="78" t="s">
        <v>119</v>
      </c>
      <c r="E20" s="114">
        <v>1000</v>
      </c>
      <c r="F20" s="114"/>
      <c r="G20" s="113">
        <f t="shared" si="0"/>
        <v>1000</v>
      </c>
      <c r="H20" s="113">
        <v>8000</v>
      </c>
      <c r="I20" s="113">
        <v>9000</v>
      </c>
      <c r="J20" s="114">
        <v>1000</v>
      </c>
      <c r="K20" s="114"/>
      <c r="L20" s="113">
        <f t="shared" si="2"/>
        <v>1000</v>
      </c>
      <c r="M20" s="114">
        <v>1000</v>
      </c>
    </row>
    <row r="21" spans="1:13" ht="78.75">
      <c r="A21" s="31" t="s">
        <v>120</v>
      </c>
      <c r="B21" s="2" t="s">
        <v>137</v>
      </c>
      <c r="C21" s="78" t="s">
        <v>514</v>
      </c>
      <c r="D21" s="78" t="s">
        <v>122</v>
      </c>
      <c r="E21" s="114">
        <v>30700</v>
      </c>
      <c r="F21" s="114"/>
      <c r="G21" s="113">
        <f t="shared" si="0"/>
        <v>30700</v>
      </c>
      <c r="H21" s="113"/>
      <c r="I21" s="113">
        <f t="shared" si="1"/>
        <v>30700</v>
      </c>
      <c r="J21" s="114">
        <v>30700</v>
      </c>
      <c r="K21" s="114"/>
      <c r="L21" s="113">
        <f t="shared" si="2"/>
        <v>30700</v>
      </c>
      <c r="M21" s="114">
        <v>30700</v>
      </c>
    </row>
    <row r="22" spans="1:13" ht="47.25">
      <c r="A22" s="31" t="s">
        <v>109</v>
      </c>
      <c r="B22" s="2" t="s">
        <v>137</v>
      </c>
      <c r="C22" s="78" t="s">
        <v>516</v>
      </c>
      <c r="D22" s="79" t="s">
        <v>110</v>
      </c>
      <c r="E22" s="115">
        <v>30700</v>
      </c>
      <c r="F22" s="115"/>
      <c r="G22" s="113">
        <f t="shared" si="0"/>
        <v>30700</v>
      </c>
      <c r="H22" s="113"/>
      <c r="I22" s="113">
        <f t="shared" si="1"/>
        <v>30700</v>
      </c>
      <c r="J22" s="115">
        <v>30700</v>
      </c>
      <c r="K22" s="115"/>
      <c r="L22" s="113">
        <f t="shared" si="2"/>
        <v>30700</v>
      </c>
      <c r="M22" s="115">
        <v>30700</v>
      </c>
    </row>
    <row r="23" spans="1:13" ht="78.75">
      <c r="A23" s="42" t="s">
        <v>155</v>
      </c>
      <c r="B23" s="76" t="s">
        <v>156</v>
      </c>
      <c r="C23" s="77" t="s">
        <v>514</v>
      </c>
      <c r="D23" s="77" t="s">
        <v>122</v>
      </c>
      <c r="E23" s="113">
        <v>21692900</v>
      </c>
      <c r="F23" s="113">
        <v>21000000</v>
      </c>
      <c r="G23" s="113">
        <f t="shared" si="0"/>
        <v>42692900</v>
      </c>
      <c r="H23" s="113"/>
      <c r="I23" s="113">
        <f t="shared" si="1"/>
        <v>42692900</v>
      </c>
      <c r="J23" s="113">
        <v>16393900</v>
      </c>
      <c r="K23" s="113"/>
      <c r="L23" s="113">
        <f t="shared" si="2"/>
        <v>16393900</v>
      </c>
      <c r="M23" s="113">
        <v>16819700</v>
      </c>
    </row>
    <row r="24" spans="1:13" ht="78.75">
      <c r="A24" s="43" t="s">
        <v>517</v>
      </c>
      <c r="B24" s="80" t="s">
        <v>501</v>
      </c>
      <c r="C24" s="78" t="s">
        <v>514</v>
      </c>
      <c r="D24" s="78" t="s">
        <v>122</v>
      </c>
      <c r="E24" s="114">
        <v>20545400</v>
      </c>
      <c r="F24" s="114"/>
      <c r="G24" s="113">
        <f t="shared" si="0"/>
        <v>20545400</v>
      </c>
      <c r="H24" s="113"/>
      <c r="I24" s="113">
        <f t="shared" si="1"/>
        <v>20545400</v>
      </c>
      <c r="J24" s="114">
        <v>15238900</v>
      </c>
      <c r="K24" s="114"/>
      <c r="L24" s="113">
        <f t="shared" si="2"/>
        <v>15238900</v>
      </c>
      <c r="M24" s="114">
        <v>15639000</v>
      </c>
    </row>
    <row r="25" spans="1:13" ht="31.5">
      <c r="A25" s="43" t="s">
        <v>502</v>
      </c>
      <c r="B25" s="80" t="s">
        <v>501</v>
      </c>
      <c r="C25" s="78" t="s">
        <v>514</v>
      </c>
      <c r="D25" s="78" t="s">
        <v>122</v>
      </c>
      <c r="E25" s="114">
        <v>20545400</v>
      </c>
      <c r="F25" s="114"/>
      <c r="G25" s="113">
        <f t="shared" si="0"/>
        <v>20545400</v>
      </c>
      <c r="H25" s="113"/>
      <c r="I25" s="113">
        <f t="shared" si="1"/>
        <v>20545400</v>
      </c>
      <c r="J25" s="114">
        <v>15238900</v>
      </c>
      <c r="K25" s="114"/>
      <c r="L25" s="113">
        <f t="shared" si="2"/>
        <v>15238900</v>
      </c>
      <c r="M25" s="114">
        <v>15639000</v>
      </c>
    </row>
    <row r="26" spans="1:13" ht="78.75">
      <c r="A26" s="43" t="s">
        <v>95</v>
      </c>
      <c r="B26" s="80" t="s">
        <v>503</v>
      </c>
      <c r="C26" s="78" t="s">
        <v>518</v>
      </c>
      <c r="D26" s="78" t="s">
        <v>122</v>
      </c>
      <c r="E26" s="114">
        <v>20545400</v>
      </c>
      <c r="F26" s="114"/>
      <c r="G26" s="113">
        <f t="shared" si="0"/>
        <v>20545400</v>
      </c>
      <c r="H26" s="113"/>
      <c r="I26" s="113">
        <f t="shared" si="1"/>
        <v>20545400</v>
      </c>
      <c r="J26" s="114">
        <v>15238900</v>
      </c>
      <c r="K26" s="114"/>
      <c r="L26" s="113">
        <f t="shared" si="2"/>
        <v>15238900</v>
      </c>
      <c r="M26" s="114">
        <v>15639000</v>
      </c>
    </row>
    <row r="27" spans="1:13" ht="15.75">
      <c r="A27" s="43" t="s">
        <v>504</v>
      </c>
      <c r="B27" s="80" t="s">
        <v>503</v>
      </c>
      <c r="C27" s="78" t="s">
        <v>519</v>
      </c>
      <c r="D27" s="78" t="s">
        <v>505</v>
      </c>
      <c r="E27" s="114">
        <v>20545400</v>
      </c>
      <c r="F27" s="114"/>
      <c r="G27" s="113">
        <f t="shared" si="0"/>
        <v>20545400</v>
      </c>
      <c r="H27" s="113"/>
      <c r="I27" s="113">
        <f t="shared" si="1"/>
        <v>20545400</v>
      </c>
      <c r="J27" s="114">
        <v>15238900</v>
      </c>
      <c r="K27" s="114"/>
      <c r="L27" s="113">
        <f t="shared" si="2"/>
        <v>15238900</v>
      </c>
      <c r="M27" s="114">
        <v>15639000</v>
      </c>
    </row>
    <row r="28" spans="1:13" ht="47.25">
      <c r="A28" s="43" t="s">
        <v>520</v>
      </c>
      <c r="B28" s="2" t="s">
        <v>157</v>
      </c>
      <c r="C28" s="78" t="s">
        <v>514</v>
      </c>
      <c r="D28" s="78" t="s">
        <v>122</v>
      </c>
      <c r="E28" s="114">
        <v>1147500</v>
      </c>
      <c r="F28" s="114">
        <v>21000000</v>
      </c>
      <c r="G28" s="113">
        <f t="shared" si="0"/>
        <v>22147500</v>
      </c>
      <c r="H28" s="113"/>
      <c r="I28" s="113">
        <f t="shared" si="1"/>
        <v>22147500</v>
      </c>
      <c r="J28" s="114">
        <v>1155000</v>
      </c>
      <c r="K28" s="114"/>
      <c r="L28" s="113">
        <f t="shared" si="2"/>
        <v>1155000</v>
      </c>
      <c r="M28" s="114">
        <v>1180700</v>
      </c>
    </row>
    <row r="29" spans="1:13" ht="63">
      <c r="A29" s="43" t="s">
        <v>210</v>
      </c>
      <c r="B29" s="2" t="s">
        <v>211</v>
      </c>
      <c r="C29" s="78" t="s">
        <v>514</v>
      </c>
      <c r="D29" s="78" t="s">
        <v>122</v>
      </c>
      <c r="E29" s="114">
        <v>695500</v>
      </c>
      <c r="F29" s="114"/>
      <c r="G29" s="113">
        <f t="shared" si="0"/>
        <v>695500</v>
      </c>
      <c r="H29" s="113"/>
      <c r="I29" s="113">
        <f t="shared" si="1"/>
        <v>695500</v>
      </c>
      <c r="J29" s="114">
        <v>703000</v>
      </c>
      <c r="K29" s="114"/>
      <c r="L29" s="113">
        <f t="shared" si="2"/>
        <v>703000</v>
      </c>
      <c r="M29" s="114">
        <v>728700</v>
      </c>
    </row>
    <row r="30" spans="1:13" ht="15.75">
      <c r="A30" s="43" t="s">
        <v>159</v>
      </c>
      <c r="B30" s="2" t="s">
        <v>211</v>
      </c>
      <c r="C30" s="78" t="s">
        <v>521</v>
      </c>
      <c r="D30" s="78" t="s">
        <v>160</v>
      </c>
      <c r="E30" s="114">
        <v>695500</v>
      </c>
      <c r="F30" s="114"/>
      <c r="G30" s="113">
        <f t="shared" si="0"/>
        <v>695500</v>
      </c>
      <c r="H30" s="113"/>
      <c r="I30" s="113">
        <f t="shared" si="1"/>
        <v>695500</v>
      </c>
      <c r="J30" s="114">
        <v>703000</v>
      </c>
      <c r="K30" s="114"/>
      <c r="L30" s="113">
        <f t="shared" si="2"/>
        <v>703000</v>
      </c>
      <c r="M30" s="114">
        <v>728700</v>
      </c>
    </row>
    <row r="31" spans="1:13" ht="78.75">
      <c r="A31" s="31" t="s">
        <v>120</v>
      </c>
      <c r="B31" s="2" t="s">
        <v>158</v>
      </c>
      <c r="C31" s="78" t="s">
        <v>514</v>
      </c>
      <c r="D31" s="78" t="s">
        <v>122</v>
      </c>
      <c r="E31" s="114">
        <v>452000</v>
      </c>
      <c r="F31" s="114"/>
      <c r="G31" s="113">
        <f t="shared" si="0"/>
        <v>452000</v>
      </c>
      <c r="H31" s="113"/>
      <c r="I31" s="113">
        <f t="shared" si="1"/>
        <v>452000</v>
      </c>
      <c r="J31" s="114">
        <v>452000</v>
      </c>
      <c r="K31" s="114"/>
      <c r="L31" s="113">
        <f t="shared" si="2"/>
        <v>452000</v>
      </c>
      <c r="M31" s="114">
        <v>452000</v>
      </c>
    </row>
    <row r="32" spans="1:13" ht="15.75">
      <c r="A32" s="43" t="s">
        <v>159</v>
      </c>
      <c r="B32" s="2" t="s">
        <v>158</v>
      </c>
      <c r="C32" s="78" t="s">
        <v>522</v>
      </c>
      <c r="D32" s="78" t="s">
        <v>160</v>
      </c>
      <c r="E32" s="114">
        <v>452000</v>
      </c>
      <c r="F32" s="114"/>
      <c r="G32" s="113">
        <f t="shared" si="0"/>
        <v>452000</v>
      </c>
      <c r="H32" s="113"/>
      <c r="I32" s="113">
        <f t="shared" si="1"/>
        <v>452000</v>
      </c>
      <c r="J32" s="114">
        <v>452000</v>
      </c>
      <c r="K32" s="114"/>
      <c r="L32" s="113">
        <f t="shared" si="2"/>
        <v>452000</v>
      </c>
      <c r="M32" s="114">
        <v>452000</v>
      </c>
    </row>
    <row r="33" spans="1:13" ht="205.5">
      <c r="A33" s="125" t="s">
        <v>633</v>
      </c>
      <c r="B33" s="2" t="s">
        <v>635</v>
      </c>
      <c r="C33" s="78"/>
      <c r="D33" s="78"/>
      <c r="E33" s="114"/>
      <c r="F33" s="114">
        <v>21000000</v>
      </c>
      <c r="G33" s="113">
        <f t="shared" si="0"/>
        <v>21000000</v>
      </c>
      <c r="H33" s="113"/>
      <c r="I33" s="113">
        <f t="shared" si="1"/>
        <v>21000000</v>
      </c>
      <c r="J33" s="130"/>
      <c r="K33" s="130"/>
      <c r="L33" s="113">
        <f t="shared" si="2"/>
        <v>0</v>
      </c>
      <c r="M33" s="114"/>
    </row>
    <row r="34" spans="1:13" ht="31.5">
      <c r="A34" s="125" t="s">
        <v>12</v>
      </c>
      <c r="B34" s="2" t="s">
        <v>635</v>
      </c>
      <c r="C34" s="78" t="s">
        <v>539</v>
      </c>
      <c r="D34" s="78" t="s">
        <v>634</v>
      </c>
      <c r="E34" s="114"/>
      <c r="F34" s="114">
        <v>21000000</v>
      </c>
      <c r="G34" s="113">
        <f t="shared" si="0"/>
        <v>21000000</v>
      </c>
      <c r="H34" s="113"/>
      <c r="I34" s="113">
        <f t="shared" si="1"/>
        <v>21000000</v>
      </c>
      <c r="J34" s="114"/>
      <c r="K34" s="114"/>
      <c r="L34" s="113">
        <f t="shared" si="2"/>
        <v>0</v>
      </c>
      <c r="M34" s="114"/>
    </row>
    <row r="35" spans="1:13" ht="78.75">
      <c r="A35" s="42" t="s">
        <v>138</v>
      </c>
      <c r="B35" s="77" t="s">
        <v>139</v>
      </c>
      <c r="C35" s="77" t="s">
        <v>514</v>
      </c>
      <c r="D35" s="77" t="s">
        <v>122</v>
      </c>
      <c r="E35" s="113">
        <v>40000</v>
      </c>
      <c r="F35" s="113">
        <v>34000</v>
      </c>
      <c r="G35" s="113">
        <f t="shared" si="0"/>
        <v>74000</v>
      </c>
      <c r="H35" s="113">
        <v>-20000</v>
      </c>
      <c r="I35" s="113">
        <f t="shared" si="1"/>
        <v>54000</v>
      </c>
      <c r="J35" s="113">
        <v>40000</v>
      </c>
      <c r="K35" s="113"/>
      <c r="L35" s="113">
        <f t="shared" si="2"/>
        <v>40000</v>
      </c>
      <c r="M35" s="113">
        <v>40000</v>
      </c>
    </row>
    <row r="36" spans="1:13" ht="47.25">
      <c r="A36" s="31" t="s">
        <v>140</v>
      </c>
      <c r="B36" s="2" t="s">
        <v>141</v>
      </c>
      <c r="C36" s="78" t="s">
        <v>514</v>
      </c>
      <c r="D36" s="78" t="s">
        <v>122</v>
      </c>
      <c r="E36" s="114">
        <v>20000</v>
      </c>
      <c r="F36" s="114"/>
      <c r="G36" s="113">
        <f t="shared" si="0"/>
        <v>20000</v>
      </c>
      <c r="H36" s="113"/>
      <c r="I36" s="113">
        <f t="shared" si="1"/>
        <v>20000</v>
      </c>
      <c r="J36" s="114">
        <v>20000</v>
      </c>
      <c r="K36" s="114"/>
      <c r="L36" s="113">
        <f t="shared" si="2"/>
        <v>20000</v>
      </c>
      <c r="M36" s="114">
        <v>20000</v>
      </c>
    </row>
    <row r="37" spans="1:13" ht="110.25">
      <c r="A37" s="43" t="s">
        <v>142</v>
      </c>
      <c r="B37" s="2" t="s">
        <v>143</v>
      </c>
      <c r="C37" s="78" t="s">
        <v>514</v>
      </c>
      <c r="D37" s="78" t="s">
        <v>122</v>
      </c>
      <c r="E37" s="114">
        <v>20000</v>
      </c>
      <c r="F37" s="114"/>
      <c r="G37" s="113">
        <f t="shared" si="0"/>
        <v>20000</v>
      </c>
      <c r="H37" s="113"/>
      <c r="I37" s="113">
        <f t="shared" si="1"/>
        <v>20000</v>
      </c>
      <c r="J37" s="114">
        <v>20000</v>
      </c>
      <c r="K37" s="114"/>
      <c r="L37" s="113">
        <f t="shared" si="2"/>
        <v>20000</v>
      </c>
      <c r="M37" s="114">
        <v>20000</v>
      </c>
    </row>
    <row r="38" spans="1:13" ht="63">
      <c r="A38" s="43" t="s">
        <v>169</v>
      </c>
      <c r="B38" s="2" t="s">
        <v>143</v>
      </c>
      <c r="C38" s="78" t="s">
        <v>516</v>
      </c>
      <c r="D38" s="78" t="s">
        <v>115</v>
      </c>
      <c r="E38" s="114">
        <v>20000</v>
      </c>
      <c r="F38" s="114"/>
      <c r="G38" s="113">
        <f t="shared" si="0"/>
        <v>20000</v>
      </c>
      <c r="H38" s="113"/>
      <c r="I38" s="113">
        <f t="shared" si="1"/>
        <v>20000</v>
      </c>
      <c r="J38" s="114">
        <v>20000</v>
      </c>
      <c r="K38" s="114"/>
      <c r="L38" s="113">
        <f t="shared" si="2"/>
        <v>20000</v>
      </c>
      <c r="M38" s="114">
        <v>20000</v>
      </c>
    </row>
    <row r="39" spans="1:13" ht="173.25">
      <c r="A39" s="43" t="s">
        <v>360</v>
      </c>
      <c r="B39" s="81" t="s">
        <v>361</v>
      </c>
      <c r="C39" s="78" t="s">
        <v>514</v>
      </c>
      <c r="D39" s="78" t="s">
        <v>122</v>
      </c>
      <c r="E39" s="114">
        <v>20000</v>
      </c>
      <c r="F39" s="114"/>
      <c r="G39" s="113">
        <f t="shared" si="0"/>
        <v>20000</v>
      </c>
      <c r="H39" s="113">
        <v>-20000</v>
      </c>
      <c r="I39" s="113">
        <f t="shared" si="1"/>
        <v>0</v>
      </c>
      <c r="J39" s="114">
        <v>20000</v>
      </c>
      <c r="K39" s="114"/>
      <c r="L39" s="113">
        <f t="shared" si="2"/>
        <v>20000</v>
      </c>
      <c r="M39" s="114">
        <v>20000</v>
      </c>
    </row>
    <row r="40" spans="1:13" ht="110.25">
      <c r="A40" s="43" t="s">
        <v>142</v>
      </c>
      <c r="B40" s="81" t="s">
        <v>362</v>
      </c>
      <c r="C40" s="78" t="s">
        <v>514</v>
      </c>
      <c r="D40" s="78" t="s">
        <v>122</v>
      </c>
      <c r="E40" s="114">
        <v>20000</v>
      </c>
      <c r="F40" s="114"/>
      <c r="G40" s="113">
        <f t="shared" si="0"/>
        <v>20000</v>
      </c>
      <c r="H40" s="113">
        <v>-20000</v>
      </c>
      <c r="I40" s="113">
        <f t="shared" si="1"/>
        <v>0</v>
      </c>
      <c r="J40" s="114">
        <v>20000</v>
      </c>
      <c r="K40" s="114"/>
      <c r="L40" s="113">
        <f t="shared" si="2"/>
        <v>20000</v>
      </c>
      <c r="M40" s="114">
        <v>20000</v>
      </c>
    </row>
    <row r="41" spans="1:13" ht="63">
      <c r="A41" s="43" t="s">
        <v>114</v>
      </c>
      <c r="B41" s="81" t="s">
        <v>362</v>
      </c>
      <c r="C41" s="78" t="s">
        <v>523</v>
      </c>
      <c r="D41" s="78" t="s">
        <v>115</v>
      </c>
      <c r="E41" s="114">
        <v>20000</v>
      </c>
      <c r="F41" s="114"/>
      <c r="G41" s="113">
        <f t="shared" si="0"/>
        <v>20000</v>
      </c>
      <c r="H41" s="113">
        <v>-20000</v>
      </c>
      <c r="I41" s="113">
        <f t="shared" si="1"/>
        <v>0</v>
      </c>
      <c r="J41" s="114">
        <v>20000</v>
      </c>
      <c r="K41" s="114"/>
      <c r="L41" s="113">
        <f t="shared" si="2"/>
        <v>20000</v>
      </c>
      <c r="M41" s="114">
        <v>20000</v>
      </c>
    </row>
    <row r="42" spans="1:13" ht="157.5">
      <c r="A42" s="131" t="s">
        <v>627</v>
      </c>
      <c r="B42" s="81" t="s">
        <v>628</v>
      </c>
      <c r="C42" s="78" t="s">
        <v>514</v>
      </c>
      <c r="D42" s="78" t="s">
        <v>122</v>
      </c>
      <c r="E42" s="114"/>
      <c r="F42" s="114">
        <v>34000</v>
      </c>
      <c r="G42" s="113">
        <f t="shared" si="0"/>
        <v>34000</v>
      </c>
      <c r="H42" s="113"/>
      <c r="I42" s="113">
        <f t="shared" si="1"/>
        <v>34000</v>
      </c>
      <c r="J42" s="114"/>
      <c r="K42" s="114"/>
      <c r="L42" s="113">
        <f t="shared" si="2"/>
        <v>0</v>
      </c>
      <c r="M42" s="114"/>
    </row>
    <row r="43" spans="1:13" ht="63">
      <c r="A43" s="43" t="s">
        <v>114</v>
      </c>
      <c r="B43" s="81" t="s">
        <v>628</v>
      </c>
      <c r="C43" s="78" t="s">
        <v>523</v>
      </c>
      <c r="D43" s="78" t="s">
        <v>115</v>
      </c>
      <c r="E43" s="114"/>
      <c r="F43" s="114">
        <v>34000</v>
      </c>
      <c r="G43" s="113">
        <f t="shared" si="0"/>
        <v>34000</v>
      </c>
      <c r="H43" s="113"/>
      <c r="I43" s="113">
        <f t="shared" si="1"/>
        <v>34000</v>
      </c>
      <c r="J43" s="114"/>
      <c r="K43" s="114"/>
      <c r="L43" s="113">
        <f t="shared" si="2"/>
        <v>0</v>
      </c>
      <c r="M43" s="114"/>
    </row>
    <row r="44" spans="1:13" ht="94.5">
      <c r="A44" s="42" t="s">
        <v>524</v>
      </c>
      <c r="B44" s="82" t="s">
        <v>363</v>
      </c>
      <c r="C44" s="77" t="s">
        <v>514</v>
      </c>
      <c r="D44" s="77" t="s">
        <v>122</v>
      </c>
      <c r="E44" s="113">
        <v>22500</v>
      </c>
      <c r="F44" s="113"/>
      <c r="G44" s="113">
        <f t="shared" si="0"/>
        <v>22500</v>
      </c>
      <c r="H44" s="113"/>
      <c r="I44" s="113">
        <f t="shared" si="1"/>
        <v>22500</v>
      </c>
      <c r="J44" s="113">
        <v>22500</v>
      </c>
      <c r="K44" s="113"/>
      <c r="L44" s="113">
        <f t="shared" si="2"/>
        <v>22500</v>
      </c>
      <c r="M44" s="113">
        <v>22500</v>
      </c>
    </row>
    <row r="45" spans="1:13" ht="110.25">
      <c r="A45" s="31" t="s">
        <v>364</v>
      </c>
      <c r="B45" s="80" t="s">
        <v>365</v>
      </c>
      <c r="C45" s="78" t="s">
        <v>514</v>
      </c>
      <c r="D45" s="78" t="s">
        <v>122</v>
      </c>
      <c r="E45" s="114">
        <v>22500</v>
      </c>
      <c r="F45" s="114"/>
      <c r="G45" s="113">
        <f t="shared" si="0"/>
        <v>22500</v>
      </c>
      <c r="H45" s="113"/>
      <c r="I45" s="113">
        <f t="shared" si="1"/>
        <v>22500</v>
      </c>
      <c r="J45" s="114">
        <v>22500</v>
      </c>
      <c r="K45" s="114"/>
      <c r="L45" s="113">
        <f t="shared" si="2"/>
        <v>22500</v>
      </c>
      <c r="M45" s="114">
        <v>22500</v>
      </c>
    </row>
    <row r="46" spans="1:13" ht="110.25">
      <c r="A46" s="43" t="s">
        <v>366</v>
      </c>
      <c r="B46" s="80" t="s">
        <v>367</v>
      </c>
      <c r="C46" s="78" t="s">
        <v>514</v>
      </c>
      <c r="D46" s="78" t="s">
        <v>122</v>
      </c>
      <c r="E46" s="114">
        <v>19200</v>
      </c>
      <c r="F46" s="114"/>
      <c r="G46" s="113">
        <f t="shared" si="0"/>
        <v>19200</v>
      </c>
      <c r="H46" s="113"/>
      <c r="I46" s="113">
        <f t="shared" si="1"/>
        <v>19200</v>
      </c>
      <c r="J46" s="114">
        <v>22500</v>
      </c>
      <c r="K46" s="114"/>
      <c r="L46" s="113">
        <f t="shared" si="2"/>
        <v>22500</v>
      </c>
      <c r="M46" s="114">
        <v>22500</v>
      </c>
    </row>
    <row r="47" spans="1:13" ht="63">
      <c r="A47" s="43" t="s">
        <v>114</v>
      </c>
      <c r="B47" s="80" t="s">
        <v>367</v>
      </c>
      <c r="C47" s="78" t="s">
        <v>523</v>
      </c>
      <c r="D47" s="78" t="s">
        <v>115</v>
      </c>
      <c r="E47" s="114">
        <v>19200</v>
      </c>
      <c r="F47" s="114"/>
      <c r="G47" s="113">
        <f t="shared" si="0"/>
        <v>19200</v>
      </c>
      <c r="H47" s="113"/>
      <c r="I47" s="113">
        <f t="shared" si="1"/>
        <v>19200</v>
      </c>
      <c r="J47" s="114">
        <v>22500</v>
      </c>
      <c r="K47" s="114"/>
      <c r="L47" s="113">
        <f t="shared" si="2"/>
        <v>22500</v>
      </c>
      <c r="M47" s="114">
        <v>22500</v>
      </c>
    </row>
    <row r="48" spans="1:13" ht="141.75">
      <c r="A48" s="31" t="s">
        <v>368</v>
      </c>
      <c r="B48" s="83" t="s">
        <v>369</v>
      </c>
      <c r="C48" s="78" t="s">
        <v>514</v>
      </c>
      <c r="D48" s="78" t="s">
        <v>122</v>
      </c>
      <c r="E48" s="114">
        <v>3300</v>
      </c>
      <c r="F48" s="114"/>
      <c r="G48" s="113">
        <f t="shared" si="0"/>
        <v>3300</v>
      </c>
      <c r="H48" s="113"/>
      <c r="I48" s="113">
        <f t="shared" si="1"/>
        <v>3300</v>
      </c>
      <c r="J48" s="114">
        <v>0</v>
      </c>
      <c r="K48" s="114"/>
      <c r="L48" s="113">
        <f t="shared" si="2"/>
        <v>0</v>
      </c>
      <c r="M48" s="114">
        <v>0</v>
      </c>
    </row>
    <row r="49" spans="1:13" ht="63">
      <c r="A49" s="43" t="s">
        <v>114</v>
      </c>
      <c r="B49" s="83" t="s">
        <v>369</v>
      </c>
      <c r="C49" s="78" t="s">
        <v>523</v>
      </c>
      <c r="D49" s="78" t="s">
        <v>115</v>
      </c>
      <c r="E49" s="114">
        <v>3300</v>
      </c>
      <c r="F49" s="114"/>
      <c r="G49" s="113">
        <f t="shared" si="0"/>
        <v>3300</v>
      </c>
      <c r="H49" s="113"/>
      <c r="I49" s="113">
        <f t="shared" si="1"/>
        <v>3300</v>
      </c>
      <c r="J49" s="114">
        <v>0</v>
      </c>
      <c r="K49" s="114"/>
      <c r="L49" s="113">
        <f t="shared" si="2"/>
        <v>0</v>
      </c>
      <c r="M49" s="114">
        <v>0</v>
      </c>
    </row>
    <row r="50" spans="1:13" ht="63">
      <c r="A50" s="42" t="s">
        <v>525</v>
      </c>
      <c r="B50" s="76" t="s">
        <v>417</v>
      </c>
      <c r="C50" s="77" t="s">
        <v>514</v>
      </c>
      <c r="D50" s="77" t="s">
        <v>122</v>
      </c>
      <c r="E50" s="113">
        <v>20000</v>
      </c>
      <c r="F50" s="113"/>
      <c r="G50" s="113">
        <f t="shared" si="0"/>
        <v>20000</v>
      </c>
      <c r="H50" s="113"/>
      <c r="I50" s="113">
        <f t="shared" si="1"/>
        <v>20000</v>
      </c>
      <c r="J50" s="113">
        <v>20000</v>
      </c>
      <c r="K50" s="113"/>
      <c r="L50" s="113">
        <f t="shared" si="2"/>
        <v>20000</v>
      </c>
      <c r="M50" s="113">
        <v>20000</v>
      </c>
    </row>
    <row r="51" spans="1:13" ht="63">
      <c r="A51" s="31" t="s">
        <v>418</v>
      </c>
      <c r="B51" s="2" t="s">
        <v>419</v>
      </c>
      <c r="C51" s="78" t="s">
        <v>514</v>
      </c>
      <c r="D51" s="78" t="s">
        <v>122</v>
      </c>
      <c r="E51" s="114">
        <v>20000</v>
      </c>
      <c r="F51" s="114"/>
      <c r="G51" s="113">
        <f t="shared" si="0"/>
        <v>20000</v>
      </c>
      <c r="H51" s="113"/>
      <c r="I51" s="113">
        <f t="shared" si="1"/>
        <v>20000</v>
      </c>
      <c r="J51" s="114">
        <v>20000</v>
      </c>
      <c r="K51" s="114"/>
      <c r="L51" s="113">
        <f t="shared" si="2"/>
        <v>20000</v>
      </c>
      <c r="M51" s="114">
        <v>20000</v>
      </c>
    </row>
    <row r="52" spans="1:13" ht="94.5">
      <c r="A52" s="43" t="s">
        <v>420</v>
      </c>
      <c r="B52" s="2" t="s">
        <v>421</v>
      </c>
      <c r="C52" s="78" t="s">
        <v>514</v>
      </c>
      <c r="D52" s="78" t="s">
        <v>122</v>
      </c>
      <c r="E52" s="114">
        <v>20000</v>
      </c>
      <c r="F52" s="114"/>
      <c r="G52" s="113">
        <f t="shared" si="0"/>
        <v>20000</v>
      </c>
      <c r="H52" s="113"/>
      <c r="I52" s="113">
        <f t="shared" si="1"/>
        <v>20000</v>
      </c>
      <c r="J52" s="114">
        <v>20000</v>
      </c>
      <c r="K52" s="114"/>
      <c r="L52" s="113">
        <f t="shared" si="2"/>
        <v>20000</v>
      </c>
      <c r="M52" s="114">
        <v>20000</v>
      </c>
    </row>
    <row r="53" spans="1:13" ht="63">
      <c r="A53" s="43" t="s">
        <v>114</v>
      </c>
      <c r="B53" s="2" t="s">
        <v>421</v>
      </c>
      <c r="C53" s="78" t="s">
        <v>526</v>
      </c>
      <c r="D53" s="78" t="s">
        <v>115</v>
      </c>
      <c r="E53" s="114">
        <v>20000</v>
      </c>
      <c r="F53" s="114"/>
      <c r="G53" s="113">
        <f t="shared" si="0"/>
        <v>20000</v>
      </c>
      <c r="H53" s="113"/>
      <c r="I53" s="113">
        <f t="shared" si="1"/>
        <v>20000</v>
      </c>
      <c r="J53" s="114">
        <v>20000</v>
      </c>
      <c r="K53" s="114"/>
      <c r="L53" s="113">
        <f t="shared" si="2"/>
        <v>20000</v>
      </c>
      <c r="M53" s="114">
        <v>20000</v>
      </c>
    </row>
    <row r="54" spans="1:13" ht="110.25">
      <c r="A54" s="42" t="s">
        <v>527</v>
      </c>
      <c r="B54" s="76" t="s">
        <v>162</v>
      </c>
      <c r="C54" s="77" t="s">
        <v>514</v>
      </c>
      <c r="D54" s="77" t="s">
        <v>122</v>
      </c>
      <c r="E54" s="113">
        <v>220000</v>
      </c>
      <c r="F54" s="113"/>
      <c r="G54" s="113">
        <f t="shared" si="0"/>
        <v>220000</v>
      </c>
      <c r="H54" s="113">
        <v>50000</v>
      </c>
      <c r="I54" s="113">
        <f t="shared" si="1"/>
        <v>270000</v>
      </c>
      <c r="J54" s="113">
        <v>100000</v>
      </c>
      <c r="K54" s="113"/>
      <c r="L54" s="113">
        <f t="shared" si="2"/>
        <v>100000</v>
      </c>
      <c r="M54" s="113">
        <v>100000</v>
      </c>
    </row>
    <row r="55" spans="1:13" ht="78.75">
      <c r="A55" s="31" t="s">
        <v>163</v>
      </c>
      <c r="B55" s="2" t="s">
        <v>164</v>
      </c>
      <c r="C55" s="78" t="s">
        <v>514</v>
      </c>
      <c r="D55" s="78" t="s">
        <v>122</v>
      </c>
      <c r="E55" s="114">
        <v>37000</v>
      </c>
      <c r="F55" s="114"/>
      <c r="G55" s="113">
        <f t="shared" si="0"/>
        <v>37000</v>
      </c>
      <c r="H55" s="113">
        <v>50000</v>
      </c>
      <c r="I55" s="113">
        <f t="shared" si="1"/>
        <v>87000</v>
      </c>
      <c r="J55" s="114">
        <v>50000</v>
      </c>
      <c r="K55" s="114"/>
      <c r="L55" s="113">
        <f t="shared" si="2"/>
        <v>50000</v>
      </c>
      <c r="M55" s="114">
        <v>50000</v>
      </c>
    </row>
    <row r="56" spans="1:13" ht="126">
      <c r="A56" s="43" t="s">
        <v>165</v>
      </c>
      <c r="B56" s="2" t="s">
        <v>166</v>
      </c>
      <c r="C56" s="78" t="s">
        <v>514</v>
      </c>
      <c r="D56" s="78" t="s">
        <v>122</v>
      </c>
      <c r="E56" s="114">
        <v>37000</v>
      </c>
      <c r="F56" s="114"/>
      <c r="G56" s="113">
        <f t="shared" si="0"/>
        <v>37000</v>
      </c>
      <c r="H56" s="113">
        <v>50000</v>
      </c>
      <c r="I56" s="113">
        <f t="shared" si="1"/>
        <v>87000</v>
      </c>
      <c r="J56" s="114">
        <v>50000</v>
      </c>
      <c r="K56" s="114"/>
      <c r="L56" s="113">
        <f t="shared" si="2"/>
        <v>50000</v>
      </c>
      <c r="M56" s="114">
        <v>50000</v>
      </c>
    </row>
    <row r="57" spans="1:13" ht="63">
      <c r="A57" s="43" t="s">
        <v>114</v>
      </c>
      <c r="B57" s="2" t="s">
        <v>166</v>
      </c>
      <c r="C57" s="78" t="s">
        <v>522</v>
      </c>
      <c r="D57" s="78" t="s">
        <v>115</v>
      </c>
      <c r="E57" s="114">
        <v>37000</v>
      </c>
      <c r="F57" s="114"/>
      <c r="G57" s="113">
        <f t="shared" si="0"/>
        <v>37000</v>
      </c>
      <c r="H57" s="113">
        <v>50000</v>
      </c>
      <c r="I57" s="113">
        <f t="shared" si="1"/>
        <v>87000</v>
      </c>
      <c r="J57" s="114">
        <v>50000</v>
      </c>
      <c r="K57" s="114"/>
      <c r="L57" s="113">
        <f t="shared" si="2"/>
        <v>50000</v>
      </c>
      <c r="M57" s="114">
        <v>50000</v>
      </c>
    </row>
    <row r="58" spans="1:13" ht="47.25">
      <c r="A58" s="31" t="s">
        <v>528</v>
      </c>
      <c r="B58" s="2" t="s">
        <v>167</v>
      </c>
      <c r="C58" s="78" t="s">
        <v>514</v>
      </c>
      <c r="D58" s="78" t="s">
        <v>122</v>
      </c>
      <c r="E58" s="114">
        <v>0</v>
      </c>
      <c r="F58" s="114"/>
      <c r="G58" s="113">
        <f t="shared" si="0"/>
        <v>0</v>
      </c>
      <c r="H58" s="113"/>
      <c r="I58" s="113">
        <f t="shared" si="1"/>
        <v>0</v>
      </c>
      <c r="J58" s="114">
        <v>22000</v>
      </c>
      <c r="K58" s="114"/>
      <c r="L58" s="113">
        <f t="shared" si="2"/>
        <v>22000</v>
      </c>
      <c r="M58" s="114">
        <v>22000</v>
      </c>
    </row>
    <row r="59" spans="1:13" ht="126">
      <c r="A59" s="43" t="s">
        <v>165</v>
      </c>
      <c r="B59" s="2" t="s">
        <v>168</v>
      </c>
      <c r="C59" s="78" t="s">
        <v>514</v>
      </c>
      <c r="D59" s="78" t="s">
        <v>122</v>
      </c>
      <c r="E59" s="114">
        <v>0</v>
      </c>
      <c r="F59" s="114"/>
      <c r="G59" s="113">
        <f t="shared" si="0"/>
        <v>0</v>
      </c>
      <c r="H59" s="113"/>
      <c r="I59" s="113">
        <f t="shared" si="1"/>
        <v>0</v>
      </c>
      <c r="J59" s="114">
        <v>22000</v>
      </c>
      <c r="K59" s="114"/>
      <c r="L59" s="113">
        <f t="shared" si="2"/>
        <v>22000</v>
      </c>
      <c r="M59" s="114">
        <v>22000</v>
      </c>
    </row>
    <row r="60" spans="1:13" ht="63">
      <c r="A60" s="43" t="s">
        <v>114</v>
      </c>
      <c r="B60" s="2" t="s">
        <v>168</v>
      </c>
      <c r="C60" s="78" t="s">
        <v>522</v>
      </c>
      <c r="D60" s="78" t="s">
        <v>115</v>
      </c>
      <c r="E60" s="114">
        <v>0</v>
      </c>
      <c r="F60" s="114"/>
      <c r="G60" s="113">
        <f t="shared" si="0"/>
        <v>0</v>
      </c>
      <c r="H60" s="113"/>
      <c r="I60" s="113">
        <f t="shared" si="1"/>
        <v>0</v>
      </c>
      <c r="J60" s="114">
        <v>22000</v>
      </c>
      <c r="K60" s="114"/>
      <c r="L60" s="113">
        <f t="shared" si="2"/>
        <v>22000</v>
      </c>
      <c r="M60" s="114">
        <v>22000</v>
      </c>
    </row>
    <row r="61" spans="1:13" ht="63">
      <c r="A61" s="31" t="s">
        <v>170</v>
      </c>
      <c r="B61" s="2" t="s">
        <v>171</v>
      </c>
      <c r="C61" s="78" t="s">
        <v>514</v>
      </c>
      <c r="D61" s="78" t="s">
        <v>122</v>
      </c>
      <c r="E61" s="114">
        <v>3000</v>
      </c>
      <c r="F61" s="114"/>
      <c r="G61" s="113">
        <f t="shared" si="0"/>
        <v>3000</v>
      </c>
      <c r="H61" s="113"/>
      <c r="I61" s="113">
        <f t="shared" si="1"/>
        <v>3000</v>
      </c>
      <c r="J61" s="114">
        <v>3000</v>
      </c>
      <c r="K61" s="114"/>
      <c r="L61" s="113">
        <f t="shared" si="2"/>
        <v>3000</v>
      </c>
      <c r="M61" s="114">
        <v>3000</v>
      </c>
    </row>
    <row r="62" spans="1:13" ht="126">
      <c r="A62" s="31" t="s">
        <v>165</v>
      </c>
      <c r="B62" s="2" t="s">
        <v>172</v>
      </c>
      <c r="C62" s="78" t="s">
        <v>514</v>
      </c>
      <c r="D62" s="78" t="s">
        <v>122</v>
      </c>
      <c r="E62" s="114">
        <v>3000</v>
      </c>
      <c r="F62" s="114"/>
      <c r="G62" s="113">
        <f t="shared" si="0"/>
        <v>3000</v>
      </c>
      <c r="H62" s="113"/>
      <c r="I62" s="113">
        <f t="shared" si="1"/>
        <v>3000</v>
      </c>
      <c r="J62" s="114">
        <v>3000</v>
      </c>
      <c r="K62" s="114"/>
      <c r="L62" s="113">
        <f t="shared" si="2"/>
        <v>3000</v>
      </c>
      <c r="M62" s="114">
        <v>3000</v>
      </c>
    </row>
    <row r="63" spans="1:13" ht="63">
      <c r="A63" s="31" t="s">
        <v>114</v>
      </c>
      <c r="B63" s="2" t="s">
        <v>172</v>
      </c>
      <c r="C63" s="78" t="s">
        <v>522</v>
      </c>
      <c r="D63" s="78" t="s">
        <v>115</v>
      </c>
      <c r="E63" s="114">
        <v>3000</v>
      </c>
      <c r="F63" s="114"/>
      <c r="G63" s="113">
        <f t="shared" si="0"/>
        <v>3000</v>
      </c>
      <c r="H63" s="113"/>
      <c r="I63" s="113">
        <f t="shared" si="1"/>
        <v>3000</v>
      </c>
      <c r="J63" s="114">
        <v>3000</v>
      </c>
      <c r="K63" s="114"/>
      <c r="L63" s="113">
        <f t="shared" si="2"/>
        <v>3000</v>
      </c>
      <c r="M63" s="114">
        <v>3000</v>
      </c>
    </row>
    <row r="64" spans="1:13" ht="94.5">
      <c r="A64" s="43" t="s">
        <v>173</v>
      </c>
      <c r="B64" s="2" t="s">
        <v>174</v>
      </c>
      <c r="C64" s="78" t="s">
        <v>514</v>
      </c>
      <c r="D64" s="78" t="s">
        <v>122</v>
      </c>
      <c r="E64" s="114">
        <v>0</v>
      </c>
      <c r="F64" s="114"/>
      <c r="G64" s="113">
        <f t="shared" si="0"/>
        <v>0</v>
      </c>
      <c r="H64" s="113"/>
      <c r="I64" s="113">
        <f t="shared" si="1"/>
        <v>0</v>
      </c>
      <c r="J64" s="114">
        <v>25000</v>
      </c>
      <c r="K64" s="114"/>
      <c r="L64" s="113">
        <f t="shared" si="2"/>
        <v>25000</v>
      </c>
      <c r="M64" s="114">
        <v>25000</v>
      </c>
    </row>
    <row r="65" spans="1:13" ht="126">
      <c r="A65" s="31" t="s">
        <v>165</v>
      </c>
      <c r="B65" s="2" t="s">
        <v>175</v>
      </c>
      <c r="C65" s="78" t="s">
        <v>514</v>
      </c>
      <c r="D65" s="78" t="s">
        <v>122</v>
      </c>
      <c r="E65" s="114">
        <v>0</v>
      </c>
      <c r="F65" s="114"/>
      <c r="G65" s="113">
        <f t="shared" si="0"/>
        <v>0</v>
      </c>
      <c r="H65" s="113"/>
      <c r="I65" s="113">
        <f t="shared" si="1"/>
        <v>0</v>
      </c>
      <c r="J65" s="114">
        <v>25000</v>
      </c>
      <c r="K65" s="114"/>
      <c r="L65" s="113">
        <f t="shared" si="2"/>
        <v>25000</v>
      </c>
      <c r="M65" s="114">
        <v>25000</v>
      </c>
    </row>
    <row r="66" spans="1:13" ht="63">
      <c r="A66" s="31" t="s">
        <v>114</v>
      </c>
      <c r="B66" s="2" t="s">
        <v>175</v>
      </c>
      <c r="C66" s="78" t="s">
        <v>522</v>
      </c>
      <c r="D66" s="78" t="s">
        <v>115</v>
      </c>
      <c r="E66" s="114">
        <v>0</v>
      </c>
      <c r="F66" s="114"/>
      <c r="G66" s="113">
        <f t="shared" si="0"/>
        <v>0</v>
      </c>
      <c r="H66" s="113"/>
      <c r="I66" s="113">
        <f t="shared" si="1"/>
        <v>0</v>
      </c>
      <c r="J66" s="114">
        <v>25000</v>
      </c>
      <c r="K66" s="114"/>
      <c r="L66" s="113">
        <f t="shared" si="2"/>
        <v>25000</v>
      </c>
      <c r="M66" s="114">
        <v>25000</v>
      </c>
    </row>
    <row r="67" spans="1:13" ht="204.75">
      <c r="A67" s="37" t="s">
        <v>176</v>
      </c>
      <c r="B67" s="2" t="s">
        <v>177</v>
      </c>
      <c r="C67" s="78" t="s">
        <v>514</v>
      </c>
      <c r="D67" s="78" t="s">
        <v>122</v>
      </c>
      <c r="E67" s="114">
        <v>180000</v>
      </c>
      <c r="F67" s="114"/>
      <c r="G67" s="113">
        <f t="shared" si="0"/>
        <v>180000</v>
      </c>
      <c r="H67" s="113"/>
      <c r="I67" s="113">
        <f t="shared" si="1"/>
        <v>180000</v>
      </c>
      <c r="J67" s="114">
        <v>0</v>
      </c>
      <c r="K67" s="114"/>
      <c r="L67" s="113">
        <f t="shared" si="2"/>
        <v>0</v>
      </c>
      <c r="M67" s="114">
        <v>0</v>
      </c>
    </row>
    <row r="68" spans="1:13" ht="126">
      <c r="A68" s="37" t="s">
        <v>165</v>
      </c>
      <c r="B68" s="2" t="s">
        <v>178</v>
      </c>
      <c r="C68" s="78" t="s">
        <v>514</v>
      </c>
      <c r="D68" s="78" t="s">
        <v>122</v>
      </c>
      <c r="E68" s="114">
        <v>180000</v>
      </c>
      <c r="F68" s="114"/>
      <c r="G68" s="113">
        <f t="shared" si="0"/>
        <v>180000</v>
      </c>
      <c r="H68" s="113"/>
      <c r="I68" s="113">
        <f t="shared" si="1"/>
        <v>180000</v>
      </c>
      <c r="J68" s="114">
        <v>0</v>
      </c>
      <c r="K68" s="114"/>
      <c r="L68" s="113">
        <f t="shared" si="2"/>
        <v>0</v>
      </c>
      <c r="M68" s="114">
        <v>0</v>
      </c>
    </row>
    <row r="69" spans="1:13" ht="63">
      <c r="A69" s="31" t="s">
        <v>114</v>
      </c>
      <c r="B69" s="2" t="s">
        <v>178</v>
      </c>
      <c r="C69" s="78" t="s">
        <v>522</v>
      </c>
      <c r="D69" s="78" t="s">
        <v>115</v>
      </c>
      <c r="E69" s="114">
        <v>180000</v>
      </c>
      <c r="F69" s="114"/>
      <c r="G69" s="113">
        <f t="shared" si="0"/>
        <v>180000</v>
      </c>
      <c r="H69" s="113"/>
      <c r="I69" s="113">
        <f t="shared" si="1"/>
        <v>180000</v>
      </c>
      <c r="J69" s="114">
        <v>0</v>
      </c>
      <c r="K69" s="114"/>
      <c r="L69" s="113">
        <f t="shared" si="2"/>
        <v>0</v>
      </c>
      <c r="M69" s="114">
        <v>0</v>
      </c>
    </row>
    <row r="70" spans="1:13" ht="94.5">
      <c r="A70" s="42" t="s">
        <v>529</v>
      </c>
      <c r="B70" s="76" t="s">
        <v>212</v>
      </c>
      <c r="C70" s="77" t="s">
        <v>514</v>
      </c>
      <c r="D70" s="77" t="s">
        <v>122</v>
      </c>
      <c r="E70" s="113">
        <v>135000</v>
      </c>
      <c r="F70" s="113"/>
      <c r="G70" s="113">
        <f t="shared" si="0"/>
        <v>135000</v>
      </c>
      <c r="H70" s="113"/>
      <c r="I70" s="113">
        <f t="shared" si="1"/>
        <v>135000</v>
      </c>
      <c r="J70" s="113">
        <v>135000</v>
      </c>
      <c r="K70" s="113"/>
      <c r="L70" s="113">
        <f t="shared" si="2"/>
        <v>135000</v>
      </c>
      <c r="M70" s="113">
        <v>135000</v>
      </c>
    </row>
    <row r="71" spans="1:13" ht="157.5">
      <c r="A71" s="31" t="s">
        <v>213</v>
      </c>
      <c r="B71" s="2" t="s">
        <v>214</v>
      </c>
      <c r="C71" s="78" t="s">
        <v>514</v>
      </c>
      <c r="D71" s="78" t="s">
        <v>122</v>
      </c>
      <c r="E71" s="114">
        <v>135000</v>
      </c>
      <c r="F71" s="114"/>
      <c r="G71" s="113">
        <f t="shared" si="0"/>
        <v>135000</v>
      </c>
      <c r="H71" s="113"/>
      <c r="I71" s="113">
        <f t="shared" si="1"/>
        <v>135000</v>
      </c>
      <c r="J71" s="114">
        <v>135000</v>
      </c>
      <c r="K71" s="114"/>
      <c r="L71" s="113">
        <f t="shared" si="2"/>
        <v>135000</v>
      </c>
      <c r="M71" s="114">
        <v>135000</v>
      </c>
    </row>
    <row r="72" spans="1:13" ht="110.25">
      <c r="A72" s="43" t="s">
        <v>215</v>
      </c>
      <c r="B72" s="2" t="s">
        <v>216</v>
      </c>
      <c r="C72" s="78" t="s">
        <v>514</v>
      </c>
      <c r="D72" s="78" t="s">
        <v>122</v>
      </c>
      <c r="E72" s="114">
        <v>135000</v>
      </c>
      <c r="F72" s="114"/>
      <c r="G72" s="113">
        <f t="shared" si="0"/>
        <v>135000</v>
      </c>
      <c r="H72" s="113"/>
      <c r="I72" s="113">
        <f t="shared" si="1"/>
        <v>135000</v>
      </c>
      <c r="J72" s="114">
        <v>135000</v>
      </c>
      <c r="K72" s="114"/>
      <c r="L72" s="113">
        <f t="shared" si="2"/>
        <v>135000</v>
      </c>
      <c r="M72" s="114">
        <v>135000</v>
      </c>
    </row>
    <row r="73" spans="1:13" ht="63">
      <c r="A73" s="43" t="s">
        <v>114</v>
      </c>
      <c r="B73" s="2" t="s">
        <v>216</v>
      </c>
      <c r="C73" s="78" t="s">
        <v>530</v>
      </c>
      <c r="D73" s="78" t="s">
        <v>115</v>
      </c>
      <c r="E73" s="114">
        <v>135000</v>
      </c>
      <c r="F73" s="114"/>
      <c r="G73" s="113">
        <f t="shared" si="0"/>
        <v>135000</v>
      </c>
      <c r="H73" s="113"/>
      <c r="I73" s="113">
        <f t="shared" si="1"/>
        <v>135000</v>
      </c>
      <c r="J73" s="114">
        <v>135000</v>
      </c>
      <c r="K73" s="114"/>
      <c r="L73" s="113">
        <f t="shared" si="2"/>
        <v>135000</v>
      </c>
      <c r="M73" s="114">
        <v>135000</v>
      </c>
    </row>
    <row r="74" spans="1:13" ht="78.75">
      <c r="A74" s="42" t="s">
        <v>531</v>
      </c>
      <c r="B74" s="2" t="s">
        <v>217</v>
      </c>
      <c r="C74" s="77" t="s">
        <v>514</v>
      </c>
      <c r="D74" s="77" t="s">
        <v>122</v>
      </c>
      <c r="E74" s="113">
        <v>10000</v>
      </c>
      <c r="F74" s="113"/>
      <c r="G74" s="113">
        <f t="shared" si="0"/>
        <v>10000</v>
      </c>
      <c r="H74" s="113"/>
      <c r="I74" s="113">
        <f t="shared" si="1"/>
        <v>10000</v>
      </c>
      <c r="J74" s="113">
        <v>10000</v>
      </c>
      <c r="K74" s="113"/>
      <c r="L74" s="113">
        <f t="shared" si="2"/>
        <v>10000</v>
      </c>
      <c r="M74" s="113">
        <v>10000</v>
      </c>
    </row>
    <row r="75" spans="1:13" ht="63">
      <c r="A75" s="30" t="s">
        <v>218</v>
      </c>
      <c r="B75" s="2" t="s">
        <v>219</v>
      </c>
      <c r="C75" s="78" t="s">
        <v>514</v>
      </c>
      <c r="D75" s="78" t="s">
        <v>122</v>
      </c>
      <c r="E75" s="114">
        <v>10000</v>
      </c>
      <c r="F75" s="114"/>
      <c r="G75" s="113">
        <f t="shared" si="0"/>
        <v>10000</v>
      </c>
      <c r="H75" s="113"/>
      <c r="I75" s="113">
        <f t="shared" si="1"/>
        <v>10000</v>
      </c>
      <c r="J75" s="114">
        <v>10000</v>
      </c>
      <c r="K75" s="114"/>
      <c r="L75" s="113">
        <f t="shared" si="2"/>
        <v>10000</v>
      </c>
      <c r="M75" s="114">
        <v>10000</v>
      </c>
    </row>
    <row r="76" spans="1:13" ht="94.5">
      <c r="A76" s="43" t="s">
        <v>220</v>
      </c>
      <c r="B76" s="2" t="s">
        <v>221</v>
      </c>
      <c r="C76" s="78" t="s">
        <v>514</v>
      </c>
      <c r="D76" s="78" t="s">
        <v>122</v>
      </c>
      <c r="E76" s="114">
        <v>10000</v>
      </c>
      <c r="F76" s="114"/>
      <c r="G76" s="113">
        <f t="shared" ref="G76:G146" si="3">E76+F76</f>
        <v>10000</v>
      </c>
      <c r="H76" s="113"/>
      <c r="I76" s="113">
        <f t="shared" ref="I76:I139" si="4">G76+H76</f>
        <v>10000</v>
      </c>
      <c r="J76" s="114">
        <v>10000</v>
      </c>
      <c r="K76" s="114"/>
      <c r="L76" s="113">
        <f t="shared" ref="L76:L139" si="5">J76+K76</f>
        <v>10000</v>
      </c>
      <c r="M76" s="114">
        <v>10000</v>
      </c>
    </row>
    <row r="77" spans="1:13" ht="63">
      <c r="A77" s="43" t="s">
        <v>114</v>
      </c>
      <c r="B77" s="2" t="s">
        <v>221</v>
      </c>
      <c r="C77" s="78" t="s">
        <v>532</v>
      </c>
      <c r="D77" s="78" t="s">
        <v>115</v>
      </c>
      <c r="E77" s="114">
        <v>10000</v>
      </c>
      <c r="F77" s="114"/>
      <c r="G77" s="113">
        <f t="shared" si="3"/>
        <v>10000</v>
      </c>
      <c r="H77" s="113"/>
      <c r="I77" s="113">
        <f t="shared" si="4"/>
        <v>10000</v>
      </c>
      <c r="J77" s="114">
        <v>10000</v>
      </c>
      <c r="K77" s="114"/>
      <c r="L77" s="113">
        <f t="shared" si="5"/>
        <v>10000</v>
      </c>
      <c r="M77" s="114">
        <v>10000</v>
      </c>
    </row>
    <row r="78" spans="1:13" ht="94.5">
      <c r="A78" s="56" t="s">
        <v>533</v>
      </c>
      <c r="B78" s="76" t="s">
        <v>222</v>
      </c>
      <c r="C78" s="77" t="s">
        <v>514</v>
      </c>
      <c r="D78" s="77" t="s">
        <v>122</v>
      </c>
      <c r="E78" s="113">
        <v>0</v>
      </c>
      <c r="F78" s="113"/>
      <c r="G78" s="113">
        <f t="shared" si="3"/>
        <v>0</v>
      </c>
      <c r="H78" s="113"/>
      <c r="I78" s="113">
        <f t="shared" si="4"/>
        <v>0</v>
      </c>
      <c r="J78" s="113">
        <v>300000</v>
      </c>
      <c r="K78" s="113"/>
      <c r="L78" s="113">
        <f t="shared" si="5"/>
        <v>300000</v>
      </c>
      <c r="M78" s="113">
        <v>0</v>
      </c>
    </row>
    <row r="79" spans="1:13" ht="78.75">
      <c r="A79" s="43" t="s">
        <v>534</v>
      </c>
      <c r="B79" s="80" t="s">
        <v>535</v>
      </c>
      <c r="C79" s="78" t="s">
        <v>514</v>
      </c>
      <c r="D79" s="78" t="s">
        <v>122</v>
      </c>
      <c r="E79" s="114">
        <v>0</v>
      </c>
      <c r="F79" s="114"/>
      <c r="G79" s="113">
        <f t="shared" si="3"/>
        <v>0</v>
      </c>
      <c r="H79" s="113"/>
      <c r="I79" s="113">
        <f t="shared" si="4"/>
        <v>0</v>
      </c>
      <c r="J79" s="114">
        <v>300000</v>
      </c>
      <c r="K79" s="114"/>
      <c r="L79" s="113">
        <f t="shared" si="5"/>
        <v>300000</v>
      </c>
      <c r="M79" s="114">
        <v>0</v>
      </c>
    </row>
    <row r="80" spans="1:13" ht="110.25">
      <c r="A80" s="43" t="s">
        <v>223</v>
      </c>
      <c r="B80" s="84" t="s">
        <v>536</v>
      </c>
      <c r="C80" s="78" t="s">
        <v>514</v>
      </c>
      <c r="D80" s="78" t="s">
        <v>122</v>
      </c>
      <c r="E80" s="114">
        <v>0</v>
      </c>
      <c r="F80" s="114"/>
      <c r="G80" s="113">
        <f t="shared" si="3"/>
        <v>0</v>
      </c>
      <c r="H80" s="113"/>
      <c r="I80" s="113">
        <f t="shared" si="4"/>
        <v>0</v>
      </c>
      <c r="J80" s="114">
        <v>300000</v>
      </c>
      <c r="K80" s="114"/>
      <c r="L80" s="113">
        <f t="shared" si="5"/>
        <v>300000</v>
      </c>
      <c r="M80" s="114">
        <v>0</v>
      </c>
    </row>
    <row r="81" spans="1:13" ht="63">
      <c r="A81" s="43" t="s">
        <v>224</v>
      </c>
      <c r="B81" s="84" t="s">
        <v>537</v>
      </c>
      <c r="C81" s="78" t="s">
        <v>514</v>
      </c>
      <c r="D81" s="78" t="s">
        <v>122</v>
      </c>
      <c r="E81" s="114">
        <v>0</v>
      </c>
      <c r="F81" s="114"/>
      <c r="G81" s="113">
        <f t="shared" si="3"/>
        <v>0</v>
      </c>
      <c r="H81" s="113"/>
      <c r="I81" s="113">
        <f t="shared" si="4"/>
        <v>0</v>
      </c>
      <c r="J81" s="114">
        <v>300000</v>
      </c>
      <c r="K81" s="114"/>
      <c r="L81" s="113">
        <f t="shared" si="5"/>
        <v>300000</v>
      </c>
      <c r="M81" s="114">
        <v>0</v>
      </c>
    </row>
    <row r="82" spans="1:13" ht="15.75">
      <c r="A82" s="85" t="s">
        <v>225</v>
      </c>
      <c r="B82" s="84" t="s">
        <v>537</v>
      </c>
      <c r="C82" s="78" t="s">
        <v>532</v>
      </c>
      <c r="D82" s="78" t="s">
        <v>226</v>
      </c>
      <c r="E82" s="114">
        <v>0</v>
      </c>
      <c r="F82" s="114"/>
      <c r="G82" s="113">
        <f t="shared" si="3"/>
        <v>0</v>
      </c>
      <c r="H82" s="113"/>
      <c r="I82" s="113">
        <f t="shared" si="4"/>
        <v>0</v>
      </c>
      <c r="J82" s="114">
        <v>300000</v>
      </c>
      <c r="K82" s="114"/>
      <c r="L82" s="113">
        <f t="shared" si="5"/>
        <v>300000</v>
      </c>
      <c r="M82" s="114">
        <v>0</v>
      </c>
    </row>
    <row r="83" spans="1:13" ht="94.5">
      <c r="A83" s="42" t="s">
        <v>538</v>
      </c>
      <c r="B83" s="76" t="s">
        <v>179</v>
      </c>
      <c r="C83" s="77" t="s">
        <v>514</v>
      </c>
      <c r="D83" s="77" t="s">
        <v>122</v>
      </c>
      <c r="E83" s="113">
        <v>2501200</v>
      </c>
      <c r="F83" s="113"/>
      <c r="G83" s="113">
        <f t="shared" si="3"/>
        <v>2501200</v>
      </c>
      <c r="H83" s="113">
        <v>-212459</v>
      </c>
      <c r="I83" s="113">
        <f t="shared" si="4"/>
        <v>2288741</v>
      </c>
      <c r="J83" s="113">
        <v>2351200</v>
      </c>
      <c r="K83" s="113"/>
      <c r="L83" s="113">
        <f t="shared" si="5"/>
        <v>2351200</v>
      </c>
      <c r="M83" s="113">
        <v>2351200</v>
      </c>
    </row>
    <row r="84" spans="1:13" ht="47.25">
      <c r="A84" s="31" t="s">
        <v>180</v>
      </c>
      <c r="B84" s="2" t="s">
        <v>181</v>
      </c>
      <c r="C84" s="78" t="s">
        <v>514</v>
      </c>
      <c r="D84" s="78" t="s">
        <v>122</v>
      </c>
      <c r="E84" s="114">
        <v>60000</v>
      </c>
      <c r="F84" s="114"/>
      <c r="G84" s="113">
        <f t="shared" si="3"/>
        <v>60000</v>
      </c>
      <c r="H84" s="113"/>
      <c r="I84" s="113">
        <f t="shared" si="4"/>
        <v>60000</v>
      </c>
      <c r="J84" s="114">
        <v>60000</v>
      </c>
      <c r="K84" s="114"/>
      <c r="L84" s="113">
        <f t="shared" si="5"/>
        <v>60000</v>
      </c>
      <c r="M84" s="114">
        <v>60000</v>
      </c>
    </row>
    <row r="85" spans="1:13" ht="110.25">
      <c r="A85" s="43" t="s">
        <v>246</v>
      </c>
      <c r="B85" s="2" t="s">
        <v>183</v>
      </c>
      <c r="C85" s="78" t="s">
        <v>514</v>
      </c>
      <c r="D85" s="78" t="s">
        <v>122</v>
      </c>
      <c r="E85" s="114">
        <v>60000</v>
      </c>
      <c r="F85" s="114"/>
      <c r="G85" s="113">
        <f t="shared" si="3"/>
        <v>60000</v>
      </c>
      <c r="H85" s="113"/>
      <c r="I85" s="113">
        <f t="shared" si="4"/>
        <v>60000</v>
      </c>
      <c r="J85" s="114">
        <v>60000</v>
      </c>
      <c r="K85" s="114"/>
      <c r="L85" s="113">
        <f t="shared" si="5"/>
        <v>60000</v>
      </c>
      <c r="M85" s="114">
        <v>60000</v>
      </c>
    </row>
    <row r="86" spans="1:13" ht="63">
      <c r="A86" s="43" t="s">
        <v>114</v>
      </c>
      <c r="B86" s="2" t="s">
        <v>183</v>
      </c>
      <c r="C86" s="78" t="s">
        <v>522</v>
      </c>
      <c r="D86" s="78" t="s">
        <v>115</v>
      </c>
      <c r="E86" s="114">
        <v>60000</v>
      </c>
      <c r="F86" s="114"/>
      <c r="G86" s="113">
        <f t="shared" si="3"/>
        <v>60000</v>
      </c>
      <c r="H86" s="113"/>
      <c r="I86" s="113">
        <f t="shared" si="4"/>
        <v>60000</v>
      </c>
      <c r="J86" s="114">
        <v>60000</v>
      </c>
      <c r="K86" s="114"/>
      <c r="L86" s="113">
        <f t="shared" si="5"/>
        <v>60000</v>
      </c>
      <c r="M86" s="114">
        <v>60000</v>
      </c>
    </row>
    <row r="87" spans="1:13" ht="78.75">
      <c r="A87" s="43" t="s">
        <v>184</v>
      </c>
      <c r="B87" s="80" t="s">
        <v>185</v>
      </c>
      <c r="C87" s="78" t="s">
        <v>514</v>
      </c>
      <c r="D87" s="78" t="s">
        <v>122</v>
      </c>
      <c r="E87" s="114">
        <v>50000</v>
      </c>
      <c r="F87" s="114"/>
      <c r="G87" s="113">
        <f t="shared" si="3"/>
        <v>50000</v>
      </c>
      <c r="H87" s="113"/>
      <c r="I87" s="113">
        <f t="shared" si="4"/>
        <v>50000</v>
      </c>
      <c r="J87" s="114">
        <v>50000</v>
      </c>
      <c r="K87" s="114"/>
      <c r="L87" s="113">
        <f t="shared" si="5"/>
        <v>50000</v>
      </c>
      <c r="M87" s="114">
        <v>50000</v>
      </c>
    </row>
    <row r="88" spans="1:13" ht="110.25">
      <c r="A88" s="43" t="s">
        <v>246</v>
      </c>
      <c r="B88" s="80" t="s">
        <v>186</v>
      </c>
      <c r="C88" s="78" t="s">
        <v>514</v>
      </c>
      <c r="D88" s="78" t="s">
        <v>122</v>
      </c>
      <c r="E88" s="114">
        <v>50000</v>
      </c>
      <c r="F88" s="114"/>
      <c r="G88" s="113">
        <f t="shared" si="3"/>
        <v>50000</v>
      </c>
      <c r="H88" s="113"/>
      <c r="I88" s="113">
        <f t="shared" si="4"/>
        <v>50000</v>
      </c>
      <c r="J88" s="114">
        <v>50000</v>
      </c>
      <c r="K88" s="114"/>
      <c r="L88" s="113">
        <f t="shared" si="5"/>
        <v>50000</v>
      </c>
      <c r="M88" s="114">
        <v>50000</v>
      </c>
    </row>
    <row r="89" spans="1:13" ht="63">
      <c r="A89" s="43" t="s">
        <v>114</v>
      </c>
      <c r="B89" s="80" t="s">
        <v>186</v>
      </c>
      <c r="C89" s="78" t="s">
        <v>522</v>
      </c>
      <c r="D89" s="78" t="s">
        <v>115</v>
      </c>
      <c r="E89" s="114">
        <v>50000</v>
      </c>
      <c r="F89" s="114"/>
      <c r="G89" s="113">
        <f t="shared" si="3"/>
        <v>50000</v>
      </c>
      <c r="H89" s="113"/>
      <c r="I89" s="113">
        <f t="shared" si="4"/>
        <v>50000</v>
      </c>
      <c r="J89" s="114">
        <v>50000</v>
      </c>
      <c r="K89" s="114"/>
      <c r="L89" s="113">
        <f t="shared" si="5"/>
        <v>50000</v>
      </c>
      <c r="M89" s="114">
        <v>50000</v>
      </c>
    </row>
    <row r="90" spans="1:13" ht="63">
      <c r="A90" s="43" t="s">
        <v>187</v>
      </c>
      <c r="B90" s="80" t="s">
        <v>188</v>
      </c>
      <c r="C90" s="78"/>
      <c r="D90" s="78"/>
      <c r="E90" s="114">
        <v>2141200</v>
      </c>
      <c r="F90" s="114"/>
      <c r="G90" s="113">
        <f t="shared" si="3"/>
        <v>2141200</v>
      </c>
      <c r="H90" s="113">
        <v>-212459</v>
      </c>
      <c r="I90" s="113">
        <f t="shared" si="4"/>
        <v>1928741</v>
      </c>
      <c r="J90" s="114">
        <v>1991200</v>
      </c>
      <c r="K90" s="114"/>
      <c r="L90" s="113">
        <f t="shared" si="5"/>
        <v>1991200</v>
      </c>
      <c r="M90" s="114">
        <v>1991200</v>
      </c>
    </row>
    <row r="91" spans="1:13" ht="110.25">
      <c r="A91" s="43" t="s">
        <v>246</v>
      </c>
      <c r="B91" s="80" t="s">
        <v>189</v>
      </c>
      <c r="C91" s="78" t="s">
        <v>514</v>
      </c>
      <c r="D91" s="78" t="s">
        <v>122</v>
      </c>
      <c r="E91" s="114">
        <v>150000</v>
      </c>
      <c r="F91" s="114"/>
      <c r="G91" s="113">
        <f t="shared" si="3"/>
        <v>150000</v>
      </c>
      <c r="H91" s="113">
        <v>12541</v>
      </c>
      <c r="I91" s="113">
        <f t="shared" si="4"/>
        <v>162541</v>
      </c>
      <c r="J91" s="114">
        <v>0</v>
      </c>
      <c r="K91" s="114"/>
      <c r="L91" s="113">
        <f t="shared" si="5"/>
        <v>0</v>
      </c>
      <c r="M91" s="114">
        <v>0</v>
      </c>
    </row>
    <row r="92" spans="1:13" ht="63">
      <c r="A92" s="43" t="s">
        <v>114</v>
      </c>
      <c r="B92" s="80" t="s">
        <v>189</v>
      </c>
      <c r="C92" s="78" t="s">
        <v>522</v>
      </c>
      <c r="D92" s="78" t="s">
        <v>115</v>
      </c>
      <c r="E92" s="114">
        <v>18300</v>
      </c>
      <c r="F92" s="114"/>
      <c r="G92" s="113">
        <f t="shared" si="3"/>
        <v>18300</v>
      </c>
      <c r="H92" s="113">
        <v>12541</v>
      </c>
      <c r="I92" s="113">
        <f t="shared" si="4"/>
        <v>30841</v>
      </c>
      <c r="J92" s="114">
        <v>0</v>
      </c>
      <c r="K92" s="114"/>
      <c r="L92" s="113">
        <f t="shared" si="5"/>
        <v>0</v>
      </c>
      <c r="M92" s="114">
        <v>0</v>
      </c>
    </row>
    <row r="93" spans="1:13" ht="15.75">
      <c r="A93" s="43" t="s">
        <v>116</v>
      </c>
      <c r="B93" s="80" t="s">
        <v>189</v>
      </c>
      <c r="C93" s="78" t="s">
        <v>522</v>
      </c>
      <c r="D93" s="78" t="s">
        <v>117</v>
      </c>
      <c r="E93" s="114">
        <v>40000</v>
      </c>
      <c r="F93" s="114"/>
      <c r="G93" s="113">
        <f t="shared" si="3"/>
        <v>40000</v>
      </c>
      <c r="H93" s="113"/>
      <c r="I93" s="113">
        <f t="shared" si="4"/>
        <v>40000</v>
      </c>
      <c r="J93" s="114">
        <v>0</v>
      </c>
      <c r="K93" s="114"/>
      <c r="L93" s="113">
        <f t="shared" si="5"/>
        <v>0</v>
      </c>
      <c r="M93" s="114">
        <v>0</v>
      </c>
    </row>
    <row r="94" spans="1:13" ht="31.5">
      <c r="A94" s="43" t="s">
        <v>118</v>
      </c>
      <c r="B94" s="80" t="s">
        <v>189</v>
      </c>
      <c r="C94" s="78" t="s">
        <v>522</v>
      </c>
      <c r="D94" s="78" t="s">
        <v>119</v>
      </c>
      <c r="E94" s="114">
        <v>91700</v>
      </c>
      <c r="F94" s="114"/>
      <c r="G94" s="113">
        <f t="shared" si="3"/>
        <v>91700</v>
      </c>
      <c r="H94" s="113"/>
      <c r="I94" s="113">
        <f t="shared" si="4"/>
        <v>91700</v>
      </c>
      <c r="J94" s="114">
        <v>0</v>
      </c>
      <c r="K94" s="114"/>
      <c r="L94" s="113">
        <f t="shared" si="5"/>
        <v>0</v>
      </c>
      <c r="M94" s="114">
        <v>0</v>
      </c>
    </row>
    <row r="95" spans="1:13" ht="94.5">
      <c r="A95" s="43" t="s">
        <v>52</v>
      </c>
      <c r="B95" s="80" t="s">
        <v>190</v>
      </c>
      <c r="C95" s="78"/>
      <c r="D95" s="78"/>
      <c r="E95" s="114">
        <v>1592960</v>
      </c>
      <c r="F95" s="114"/>
      <c r="G95" s="113">
        <f t="shared" si="3"/>
        <v>1592960</v>
      </c>
      <c r="H95" s="113">
        <v>-180000</v>
      </c>
      <c r="I95" s="113">
        <f t="shared" si="4"/>
        <v>1412960</v>
      </c>
      <c r="J95" s="114">
        <v>1592960</v>
      </c>
      <c r="K95" s="114"/>
      <c r="L95" s="113">
        <f t="shared" si="5"/>
        <v>1592960</v>
      </c>
      <c r="M95" s="114">
        <v>1592960</v>
      </c>
    </row>
    <row r="96" spans="1:13" ht="63">
      <c r="A96" s="43" t="s">
        <v>114</v>
      </c>
      <c r="B96" s="80" t="s">
        <v>190</v>
      </c>
      <c r="C96" s="78" t="s">
        <v>522</v>
      </c>
      <c r="D96" s="78" t="s">
        <v>115</v>
      </c>
      <c r="E96" s="114">
        <v>1592960</v>
      </c>
      <c r="F96" s="114"/>
      <c r="G96" s="113">
        <f t="shared" si="3"/>
        <v>1592960</v>
      </c>
      <c r="H96" s="113">
        <v>-180000</v>
      </c>
      <c r="I96" s="113">
        <f t="shared" si="4"/>
        <v>1412960</v>
      </c>
      <c r="J96" s="114">
        <v>1592960</v>
      </c>
      <c r="K96" s="114"/>
      <c r="L96" s="113">
        <f t="shared" si="5"/>
        <v>1592960</v>
      </c>
      <c r="M96" s="114">
        <v>1592960</v>
      </c>
    </row>
    <row r="97" spans="1:13" ht="63">
      <c r="A97" s="43" t="s">
        <v>53</v>
      </c>
      <c r="B97" s="80" t="s">
        <v>191</v>
      </c>
      <c r="C97" s="78"/>
      <c r="D97" s="78"/>
      <c r="E97" s="114">
        <v>398240</v>
      </c>
      <c r="F97" s="114"/>
      <c r="G97" s="113">
        <f t="shared" si="3"/>
        <v>398240</v>
      </c>
      <c r="H97" s="113">
        <v>-45000</v>
      </c>
      <c r="I97" s="113">
        <f t="shared" si="4"/>
        <v>353240</v>
      </c>
      <c r="J97" s="114">
        <v>398240</v>
      </c>
      <c r="K97" s="114"/>
      <c r="L97" s="113">
        <f t="shared" si="5"/>
        <v>398240</v>
      </c>
      <c r="M97" s="114">
        <v>398240</v>
      </c>
    </row>
    <row r="98" spans="1:13" ht="63">
      <c r="A98" s="43" t="s">
        <v>114</v>
      </c>
      <c r="B98" s="80" t="s">
        <v>191</v>
      </c>
      <c r="C98" s="78" t="s">
        <v>522</v>
      </c>
      <c r="D98" s="78" t="s">
        <v>115</v>
      </c>
      <c r="E98" s="114">
        <v>398240</v>
      </c>
      <c r="F98" s="114"/>
      <c r="G98" s="113">
        <f t="shared" si="3"/>
        <v>398240</v>
      </c>
      <c r="H98" s="113">
        <v>-45000</v>
      </c>
      <c r="I98" s="113">
        <f t="shared" si="4"/>
        <v>353240</v>
      </c>
      <c r="J98" s="114">
        <v>398240</v>
      </c>
      <c r="K98" s="114"/>
      <c r="L98" s="113">
        <f t="shared" si="5"/>
        <v>398240</v>
      </c>
      <c r="M98" s="114">
        <v>398240</v>
      </c>
    </row>
    <row r="99" spans="1:13" ht="47.25">
      <c r="A99" s="43" t="s">
        <v>244</v>
      </c>
      <c r="B99" s="80" t="s">
        <v>245</v>
      </c>
      <c r="C99" s="78" t="s">
        <v>514</v>
      </c>
      <c r="D99" s="78" t="s">
        <v>122</v>
      </c>
      <c r="E99" s="114">
        <v>250000</v>
      </c>
      <c r="F99" s="114"/>
      <c r="G99" s="113">
        <f t="shared" si="3"/>
        <v>250000</v>
      </c>
      <c r="H99" s="113"/>
      <c r="I99" s="113">
        <f t="shared" si="4"/>
        <v>250000</v>
      </c>
      <c r="J99" s="114">
        <v>250000</v>
      </c>
      <c r="K99" s="114"/>
      <c r="L99" s="113">
        <f t="shared" si="5"/>
        <v>250000</v>
      </c>
      <c r="M99" s="114">
        <v>250000</v>
      </c>
    </row>
    <row r="100" spans="1:13" ht="110.25">
      <c r="A100" s="43" t="s">
        <v>246</v>
      </c>
      <c r="B100" s="80" t="s">
        <v>247</v>
      </c>
      <c r="C100" s="78" t="s">
        <v>514</v>
      </c>
      <c r="D100" s="78" t="s">
        <v>122</v>
      </c>
      <c r="E100" s="114">
        <v>250000</v>
      </c>
      <c r="F100" s="114"/>
      <c r="G100" s="113">
        <f t="shared" si="3"/>
        <v>250000</v>
      </c>
      <c r="H100" s="113"/>
      <c r="I100" s="113">
        <f t="shared" si="4"/>
        <v>250000</v>
      </c>
      <c r="J100" s="114">
        <v>250000</v>
      </c>
      <c r="K100" s="114"/>
      <c r="L100" s="113">
        <f t="shared" si="5"/>
        <v>250000</v>
      </c>
      <c r="M100" s="114">
        <v>250000</v>
      </c>
    </row>
    <row r="101" spans="1:13" ht="63">
      <c r="A101" s="43" t="s">
        <v>114</v>
      </c>
      <c r="B101" s="80" t="s">
        <v>247</v>
      </c>
      <c r="C101" s="78" t="s">
        <v>539</v>
      </c>
      <c r="D101" s="78" t="s">
        <v>115</v>
      </c>
      <c r="E101" s="114">
        <v>250000</v>
      </c>
      <c r="F101" s="114"/>
      <c r="G101" s="113">
        <f t="shared" si="3"/>
        <v>250000</v>
      </c>
      <c r="H101" s="113"/>
      <c r="I101" s="113">
        <f t="shared" si="4"/>
        <v>250000</v>
      </c>
      <c r="J101" s="114">
        <v>250000</v>
      </c>
      <c r="K101" s="114"/>
      <c r="L101" s="113">
        <f t="shared" si="5"/>
        <v>250000</v>
      </c>
      <c r="M101" s="114">
        <v>250000</v>
      </c>
    </row>
    <row r="102" spans="1:13" ht="94.5">
      <c r="A102" s="56" t="s">
        <v>540</v>
      </c>
      <c r="B102" s="2" t="s">
        <v>248</v>
      </c>
      <c r="C102" s="77" t="s">
        <v>514</v>
      </c>
      <c r="D102" s="77" t="s">
        <v>122</v>
      </c>
      <c r="E102" s="113">
        <v>1321420</v>
      </c>
      <c r="F102" s="113"/>
      <c r="G102" s="113">
        <f t="shared" si="3"/>
        <v>1321420</v>
      </c>
      <c r="H102" s="113"/>
      <c r="I102" s="113">
        <f t="shared" si="4"/>
        <v>1321420</v>
      </c>
      <c r="J102" s="113">
        <v>104000</v>
      </c>
      <c r="K102" s="113"/>
      <c r="L102" s="113">
        <f t="shared" si="5"/>
        <v>104000</v>
      </c>
      <c r="M102" s="113">
        <v>104000</v>
      </c>
    </row>
    <row r="103" spans="1:13" ht="78.75">
      <c r="A103" s="56" t="s">
        <v>541</v>
      </c>
      <c r="B103" s="76" t="s">
        <v>249</v>
      </c>
      <c r="C103" s="77" t="s">
        <v>514</v>
      </c>
      <c r="D103" s="77" t="s">
        <v>122</v>
      </c>
      <c r="E103" s="113">
        <v>14000</v>
      </c>
      <c r="F103" s="113"/>
      <c r="G103" s="113">
        <f t="shared" si="3"/>
        <v>14000</v>
      </c>
      <c r="H103" s="113"/>
      <c r="I103" s="113">
        <f t="shared" si="4"/>
        <v>14000</v>
      </c>
      <c r="J103" s="113">
        <v>14000</v>
      </c>
      <c r="K103" s="113"/>
      <c r="L103" s="113">
        <f t="shared" si="5"/>
        <v>14000</v>
      </c>
      <c r="M103" s="113">
        <v>14000</v>
      </c>
    </row>
    <row r="104" spans="1:13" ht="47.25">
      <c r="A104" s="31" t="s">
        <v>250</v>
      </c>
      <c r="B104" s="2" t="s">
        <v>251</v>
      </c>
      <c r="C104" s="78" t="s">
        <v>514</v>
      </c>
      <c r="D104" s="78" t="s">
        <v>122</v>
      </c>
      <c r="E104" s="114">
        <v>14000</v>
      </c>
      <c r="F104" s="114"/>
      <c r="G104" s="113">
        <f t="shared" si="3"/>
        <v>14000</v>
      </c>
      <c r="H104" s="113"/>
      <c r="I104" s="113">
        <f t="shared" si="4"/>
        <v>14000</v>
      </c>
      <c r="J104" s="114">
        <v>14000</v>
      </c>
      <c r="K104" s="114"/>
      <c r="L104" s="113">
        <f t="shared" si="5"/>
        <v>14000</v>
      </c>
      <c r="M104" s="114">
        <v>14000</v>
      </c>
    </row>
    <row r="105" spans="1:13" ht="110.25">
      <c r="A105" s="43" t="s">
        <v>542</v>
      </c>
      <c r="B105" s="2" t="s">
        <v>252</v>
      </c>
      <c r="C105" s="78" t="s">
        <v>514</v>
      </c>
      <c r="D105" s="78" t="s">
        <v>122</v>
      </c>
      <c r="E105" s="114">
        <v>14000</v>
      </c>
      <c r="F105" s="114"/>
      <c r="G105" s="113">
        <f t="shared" si="3"/>
        <v>14000</v>
      </c>
      <c r="H105" s="113"/>
      <c r="I105" s="113">
        <f t="shared" si="4"/>
        <v>14000</v>
      </c>
      <c r="J105" s="114">
        <v>14000</v>
      </c>
      <c r="K105" s="114"/>
      <c r="L105" s="113">
        <f t="shared" si="5"/>
        <v>14000</v>
      </c>
      <c r="M105" s="114">
        <v>14000</v>
      </c>
    </row>
    <row r="106" spans="1:13" ht="63">
      <c r="A106" s="43" t="s">
        <v>114</v>
      </c>
      <c r="B106" s="2" t="s">
        <v>252</v>
      </c>
      <c r="C106" s="78" t="s">
        <v>539</v>
      </c>
      <c r="D106" s="78" t="s">
        <v>115</v>
      </c>
      <c r="E106" s="114">
        <v>14000</v>
      </c>
      <c r="F106" s="114"/>
      <c r="G106" s="113">
        <f t="shared" si="3"/>
        <v>14000</v>
      </c>
      <c r="H106" s="113"/>
      <c r="I106" s="113">
        <f t="shared" si="4"/>
        <v>14000</v>
      </c>
      <c r="J106" s="114">
        <v>14000</v>
      </c>
      <c r="K106" s="114"/>
      <c r="L106" s="113">
        <f t="shared" si="5"/>
        <v>14000</v>
      </c>
      <c r="M106" s="114">
        <v>14000</v>
      </c>
    </row>
    <row r="107" spans="1:13" ht="47.25">
      <c r="A107" s="56" t="s">
        <v>543</v>
      </c>
      <c r="B107" s="76" t="s">
        <v>253</v>
      </c>
      <c r="C107" s="77" t="s">
        <v>514</v>
      </c>
      <c r="D107" s="77" t="s">
        <v>122</v>
      </c>
      <c r="E107" s="113">
        <v>10000</v>
      </c>
      <c r="F107" s="113"/>
      <c r="G107" s="113">
        <f t="shared" si="3"/>
        <v>10000</v>
      </c>
      <c r="H107" s="113"/>
      <c r="I107" s="113">
        <f t="shared" si="4"/>
        <v>10000</v>
      </c>
      <c r="J107" s="113">
        <v>10000</v>
      </c>
      <c r="K107" s="113"/>
      <c r="L107" s="113">
        <f t="shared" si="5"/>
        <v>10000</v>
      </c>
      <c r="M107" s="113">
        <v>10000</v>
      </c>
    </row>
    <row r="108" spans="1:13" ht="157.5">
      <c r="A108" s="31" t="s">
        <v>254</v>
      </c>
      <c r="B108" s="2" t="s">
        <v>255</v>
      </c>
      <c r="C108" s="78" t="s">
        <v>514</v>
      </c>
      <c r="D108" s="78" t="s">
        <v>122</v>
      </c>
      <c r="E108" s="114">
        <v>10000</v>
      </c>
      <c r="F108" s="114"/>
      <c r="G108" s="113">
        <f t="shared" si="3"/>
        <v>10000</v>
      </c>
      <c r="H108" s="113"/>
      <c r="I108" s="113">
        <f t="shared" si="4"/>
        <v>10000</v>
      </c>
      <c r="J108" s="114">
        <v>10000</v>
      </c>
      <c r="K108" s="114"/>
      <c r="L108" s="113">
        <f t="shared" si="5"/>
        <v>10000</v>
      </c>
      <c r="M108" s="114">
        <v>10000</v>
      </c>
    </row>
    <row r="109" spans="1:13" ht="78.75">
      <c r="A109" s="43" t="s">
        <v>256</v>
      </c>
      <c r="B109" s="2" t="s">
        <v>257</v>
      </c>
      <c r="C109" s="78" t="s">
        <v>514</v>
      </c>
      <c r="D109" s="78" t="s">
        <v>122</v>
      </c>
      <c r="E109" s="114">
        <v>10000</v>
      </c>
      <c r="F109" s="114"/>
      <c r="G109" s="113">
        <f t="shared" si="3"/>
        <v>10000</v>
      </c>
      <c r="H109" s="113"/>
      <c r="I109" s="113">
        <f t="shared" si="4"/>
        <v>10000</v>
      </c>
      <c r="J109" s="114">
        <v>10000</v>
      </c>
      <c r="K109" s="114"/>
      <c r="L109" s="113">
        <f t="shared" si="5"/>
        <v>10000</v>
      </c>
      <c r="M109" s="114">
        <v>10000</v>
      </c>
    </row>
    <row r="110" spans="1:13" ht="63">
      <c r="A110" s="43" t="s">
        <v>114</v>
      </c>
      <c r="B110" s="2" t="s">
        <v>257</v>
      </c>
      <c r="C110" s="78" t="s">
        <v>539</v>
      </c>
      <c r="D110" s="78" t="s">
        <v>115</v>
      </c>
      <c r="E110" s="114">
        <v>10000</v>
      </c>
      <c r="F110" s="114"/>
      <c r="G110" s="113">
        <f t="shared" si="3"/>
        <v>10000</v>
      </c>
      <c r="H110" s="113"/>
      <c r="I110" s="113">
        <f t="shared" si="4"/>
        <v>10000</v>
      </c>
      <c r="J110" s="114">
        <v>10000</v>
      </c>
      <c r="K110" s="114"/>
      <c r="L110" s="113">
        <f t="shared" si="5"/>
        <v>10000</v>
      </c>
      <c r="M110" s="114">
        <v>10000</v>
      </c>
    </row>
    <row r="111" spans="1:13" ht="78.75">
      <c r="A111" s="56" t="s">
        <v>544</v>
      </c>
      <c r="B111" s="76" t="s">
        <v>258</v>
      </c>
      <c r="C111" s="77" t="s">
        <v>514</v>
      </c>
      <c r="D111" s="77" t="s">
        <v>122</v>
      </c>
      <c r="E111" s="113">
        <v>20000</v>
      </c>
      <c r="F111" s="113"/>
      <c r="G111" s="113">
        <f t="shared" si="3"/>
        <v>20000</v>
      </c>
      <c r="H111" s="113"/>
      <c r="I111" s="113">
        <f t="shared" si="4"/>
        <v>20000</v>
      </c>
      <c r="J111" s="113">
        <v>20000</v>
      </c>
      <c r="K111" s="113"/>
      <c r="L111" s="113">
        <f t="shared" si="5"/>
        <v>20000</v>
      </c>
      <c r="M111" s="113">
        <v>20000</v>
      </c>
    </row>
    <row r="112" spans="1:13" ht="47.25">
      <c r="A112" s="31" t="s">
        <v>259</v>
      </c>
      <c r="B112" s="2" t="s">
        <v>260</v>
      </c>
      <c r="C112" s="78" t="s">
        <v>514</v>
      </c>
      <c r="D112" s="78" t="s">
        <v>122</v>
      </c>
      <c r="E112" s="114">
        <v>20000</v>
      </c>
      <c r="F112" s="114"/>
      <c r="G112" s="113">
        <f t="shared" si="3"/>
        <v>20000</v>
      </c>
      <c r="H112" s="113"/>
      <c r="I112" s="113">
        <f t="shared" si="4"/>
        <v>20000</v>
      </c>
      <c r="J112" s="114">
        <v>20000</v>
      </c>
      <c r="K112" s="114"/>
      <c r="L112" s="113">
        <f t="shared" si="5"/>
        <v>20000</v>
      </c>
      <c r="M112" s="114">
        <v>20000</v>
      </c>
    </row>
    <row r="113" spans="1:13" ht="141.75">
      <c r="A113" s="31" t="s">
        <v>545</v>
      </c>
      <c r="B113" s="2" t="s">
        <v>261</v>
      </c>
      <c r="C113" s="78" t="s">
        <v>514</v>
      </c>
      <c r="D113" s="78" t="s">
        <v>122</v>
      </c>
      <c r="E113" s="114">
        <v>20000</v>
      </c>
      <c r="F113" s="114"/>
      <c r="G113" s="113">
        <f t="shared" si="3"/>
        <v>20000</v>
      </c>
      <c r="H113" s="113"/>
      <c r="I113" s="113">
        <f t="shared" si="4"/>
        <v>20000</v>
      </c>
      <c r="J113" s="114">
        <v>20000</v>
      </c>
      <c r="K113" s="114"/>
      <c r="L113" s="113">
        <f t="shared" si="5"/>
        <v>20000</v>
      </c>
      <c r="M113" s="114">
        <v>20000</v>
      </c>
    </row>
    <row r="114" spans="1:13" ht="63">
      <c r="A114" s="43" t="s">
        <v>114</v>
      </c>
      <c r="B114" s="2" t="s">
        <v>261</v>
      </c>
      <c r="C114" s="78" t="s">
        <v>539</v>
      </c>
      <c r="D114" s="78" t="s">
        <v>115</v>
      </c>
      <c r="E114" s="114">
        <v>20000</v>
      </c>
      <c r="F114" s="114"/>
      <c r="G114" s="113">
        <f t="shared" si="3"/>
        <v>20000</v>
      </c>
      <c r="H114" s="113"/>
      <c r="I114" s="113">
        <f t="shared" si="4"/>
        <v>20000</v>
      </c>
      <c r="J114" s="114">
        <v>20000</v>
      </c>
      <c r="K114" s="114"/>
      <c r="L114" s="113">
        <f t="shared" si="5"/>
        <v>20000</v>
      </c>
      <c r="M114" s="114">
        <v>20000</v>
      </c>
    </row>
    <row r="115" spans="1:13" ht="94.5">
      <c r="A115" s="42" t="s">
        <v>262</v>
      </c>
      <c r="B115" s="82" t="s">
        <v>263</v>
      </c>
      <c r="C115" s="77" t="s">
        <v>514</v>
      </c>
      <c r="D115" s="77" t="s">
        <v>122</v>
      </c>
      <c r="E115" s="113">
        <v>1277420</v>
      </c>
      <c r="F115" s="113"/>
      <c r="G115" s="113">
        <f t="shared" si="3"/>
        <v>1277420</v>
      </c>
      <c r="H115" s="113"/>
      <c r="I115" s="113">
        <f t="shared" si="4"/>
        <v>1277420</v>
      </c>
      <c r="J115" s="113">
        <v>60000</v>
      </c>
      <c r="K115" s="113"/>
      <c r="L115" s="113">
        <f t="shared" si="5"/>
        <v>60000</v>
      </c>
      <c r="M115" s="113">
        <v>60000</v>
      </c>
    </row>
    <row r="116" spans="1:13" ht="47.25">
      <c r="A116" s="31" t="s">
        <v>264</v>
      </c>
      <c r="B116" s="80" t="s">
        <v>265</v>
      </c>
      <c r="C116" s="78" t="s">
        <v>514</v>
      </c>
      <c r="D116" s="78" t="s">
        <v>122</v>
      </c>
      <c r="E116" s="114">
        <v>1277420</v>
      </c>
      <c r="F116" s="114"/>
      <c r="G116" s="113">
        <f t="shared" si="3"/>
        <v>1277420</v>
      </c>
      <c r="H116" s="113"/>
      <c r="I116" s="113">
        <f t="shared" si="4"/>
        <v>1277420</v>
      </c>
      <c r="J116" s="114">
        <v>60000</v>
      </c>
      <c r="K116" s="114"/>
      <c r="L116" s="113">
        <f t="shared" si="5"/>
        <v>60000</v>
      </c>
      <c r="M116" s="114">
        <v>60000</v>
      </c>
    </row>
    <row r="117" spans="1:13" ht="94.5">
      <c r="A117" s="37" t="s">
        <v>631</v>
      </c>
      <c r="B117" s="80" t="s">
        <v>619</v>
      </c>
      <c r="C117" s="78" t="s">
        <v>514</v>
      </c>
      <c r="D117" s="78" t="s">
        <v>122</v>
      </c>
      <c r="E117" s="114">
        <v>1277420</v>
      </c>
      <c r="F117" s="114"/>
      <c r="G117" s="113">
        <f t="shared" si="3"/>
        <v>1277420</v>
      </c>
      <c r="H117" s="113"/>
      <c r="I117" s="113">
        <f t="shared" si="4"/>
        <v>1277420</v>
      </c>
      <c r="J117" s="114">
        <v>0</v>
      </c>
      <c r="K117" s="114"/>
      <c r="L117" s="113">
        <f t="shared" si="5"/>
        <v>0</v>
      </c>
      <c r="M117" s="114"/>
    </row>
    <row r="118" spans="1:13" ht="94.5">
      <c r="A118" s="43" t="s">
        <v>546</v>
      </c>
      <c r="B118" s="80" t="s">
        <v>619</v>
      </c>
      <c r="C118" s="78" t="s">
        <v>539</v>
      </c>
      <c r="D118" s="78" t="s">
        <v>268</v>
      </c>
      <c r="E118" s="114">
        <v>1277420</v>
      </c>
      <c r="F118" s="114"/>
      <c r="G118" s="113">
        <f t="shared" si="3"/>
        <v>1277420</v>
      </c>
      <c r="H118" s="113"/>
      <c r="I118" s="113">
        <f t="shared" si="4"/>
        <v>1277420</v>
      </c>
      <c r="J118" s="114">
        <v>0</v>
      </c>
      <c r="K118" s="114"/>
      <c r="L118" s="113">
        <f t="shared" si="5"/>
        <v>0</v>
      </c>
      <c r="M118" s="114"/>
    </row>
    <row r="119" spans="1:13" ht="126">
      <c r="A119" s="37" t="s">
        <v>266</v>
      </c>
      <c r="B119" s="2" t="s">
        <v>267</v>
      </c>
      <c r="C119" s="78" t="s">
        <v>514</v>
      </c>
      <c r="D119" s="78" t="s">
        <v>122</v>
      </c>
      <c r="E119" s="114"/>
      <c r="F119" s="114"/>
      <c r="G119" s="113">
        <f t="shared" si="3"/>
        <v>0</v>
      </c>
      <c r="H119" s="113"/>
      <c r="I119" s="113">
        <f t="shared" si="4"/>
        <v>0</v>
      </c>
      <c r="J119" s="114">
        <v>60000</v>
      </c>
      <c r="K119" s="114"/>
      <c r="L119" s="113">
        <f t="shared" si="5"/>
        <v>60000</v>
      </c>
      <c r="M119" s="114">
        <v>60000</v>
      </c>
    </row>
    <row r="120" spans="1:13" ht="94.5">
      <c r="A120" s="43" t="s">
        <v>546</v>
      </c>
      <c r="B120" s="2" t="s">
        <v>267</v>
      </c>
      <c r="C120" s="78" t="s">
        <v>539</v>
      </c>
      <c r="D120" s="78" t="s">
        <v>268</v>
      </c>
      <c r="E120" s="114"/>
      <c r="F120" s="114"/>
      <c r="G120" s="113">
        <f t="shared" si="3"/>
        <v>0</v>
      </c>
      <c r="H120" s="113"/>
      <c r="I120" s="113">
        <f t="shared" si="4"/>
        <v>0</v>
      </c>
      <c r="J120" s="114">
        <v>60000</v>
      </c>
      <c r="K120" s="114"/>
      <c r="L120" s="113">
        <f t="shared" si="5"/>
        <v>60000</v>
      </c>
      <c r="M120" s="114">
        <v>60000</v>
      </c>
    </row>
    <row r="121" spans="1:13" ht="141.75">
      <c r="A121" s="42" t="s">
        <v>39</v>
      </c>
      <c r="B121" s="76" t="s">
        <v>236</v>
      </c>
      <c r="C121" s="77" t="s">
        <v>514</v>
      </c>
      <c r="D121" s="77" t="s">
        <v>122</v>
      </c>
      <c r="E121" s="113">
        <v>8120500</v>
      </c>
      <c r="F121" s="113"/>
      <c r="G121" s="113">
        <f t="shared" si="3"/>
        <v>8120500</v>
      </c>
      <c r="H121" s="113">
        <v>1317190.3</v>
      </c>
      <c r="I121" s="113">
        <f t="shared" si="4"/>
        <v>9437690.3000000007</v>
      </c>
      <c r="J121" s="113">
        <v>6656800</v>
      </c>
      <c r="K121" s="113"/>
      <c r="L121" s="113">
        <f t="shared" si="5"/>
        <v>6656800</v>
      </c>
      <c r="M121" s="113">
        <v>6718900</v>
      </c>
    </row>
    <row r="122" spans="1:13" ht="126">
      <c r="A122" s="31" t="s">
        <v>547</v>
      </c>
      <c r="B122" s="2" t="s">
        <v>237</v>
      </c>
      <c r="C122" s="78" t="s">
        <v>514</v>
      </c>
      <c r="D122" s="78" t="s">
        <v>122</v>
      </c>
      <c r="E122" s="114">
        <v>3986708</v>
      </c>
      <c r="F122" s="114"/>
      <c r="G122" s="113">
        <f t="shared" si="3"/>
        <v>3986708</v>
      </c>
      <c r="H122" s="113">
        <v>-4000</v>
      </c>
      <c r="I122" s="113">
        <f t="shared" si="4"/>
        <v>3982708</v>
      </c>
      <c r="J122" s="114">
        <v>1347800</v>
      </c>
      <c r="K122" s="114"/>
      <c r="L122" s="113">
        <f t="shared" si="5"/>
        <v>1347800</v>
      </c>
      <c r="M122" s="114">
        <v>1358900</v>
      </c>
    </row>
    <row r="123" spans="1:13" ht="78.75">
      <c r="A123" s="31" t="s">
        <v>41</v>
      </c>
      <c r="B123" s="2" t="s">
        <v>238</v>
      </c>
      <c r="C123" s="78" t="s">
        <v>514</v>
      </c>
      <c r="D123" s="78" t="s">
        <v>122</v>
      </c>
      <c r="E123" s="114">
        <v>3986708</v>
      </c>
      <c r="F123" s="114"/>
      <c r="G123" s="113">
        <f t="shared" si="3"/>
        <v>3986708</v>
      </c>
      <c r="H123" s="113">
        <v>-4000</v>
      </c>
      <c r="I123" s="113">
        <f t="shared" si="4"/>
        <v>3982708</v>
      </c>
      <c r="J123" s="114">
        <v>1347800</v>
      </c>
      <c r="K123" s="114"/>
      <c r="L123" s="113">
        <f t="shared" si="5"/>
        <v>1347800</v>
      </c>
      <c r="M123" s="114">
        <v>1358900</v>
      </c>
    </row>
    <row r="124" spans="1:13" ht="63">
      <c r="A124" s="31" t="s">
        <v>114</v>
      </c>
      <c r="B124" s="2" t="s">
        <v>238</v>
      </c>
      <c r="C124" s="78" t="s">
        <v>548</v>
      </c>
      <c r="D124" s="78" t="s">
        <v>115</v>
      </c>
      <c r="E124" s="114">
        <v>3986708</v>
      </c>
      <c r="F124" s="114"/>
      <c r="G124" s="113">
        <f t="shared" si="3"/>
        <v>3986708</v>
      </c>
      <c r="H124" s="113">
        <v>-4000</v>
      </c>
      <c r="I124" s="113">
        <f t="shared" si="4"/>
        <v>3982708</v>
      </c>
      <c r="J124" s="114">
        <v>1347800</v>
      </c>
      <c r="K124" s="114"/>
      <c r="L124" s="113">
        <f t="shared" si="5"/>
        <v>1347800</v>
      </c>
      <c r="M124" s="114">
        <v>1358900</v>
      </c>
    </row>
    <row r="125" spans="1:13" ht="94.5">
      <c r="A125" s="31" t="s">
        <v>42</v>
      </c>
      <c r="B125" s="2" t="s">
        <v>239</v>
      </c>
      <c r="C125" s="78" t="s">
        <v>514</v>
      </c>
      <c r="D125" s="78" t="s">
        <v>122</v>
      </c>
      <c r="E125" s="114">
        <v>4133792</v>
      </c>
      <c r="F125" s="114"/>
      <c r="G125" s="113">
        <f t="shared" si="3"/>
        <v>4133792</v>
      </c>
      <c r="H125" s="113"/>
      <c r="I125" s="113">
        <f t="shared" si="4"/>
        <v>4133792</v>
      </c>
      <c r="J125" s="114">
        <v>5309000</v>
      </c>
      <c r="K125" s="114"/>
      <c r="L125" s="113">
        <f t="shared" si="5"/>
        <v>5309000</v>
      </c>
      <c r="M125" s="114">
        <v>5360000</v>
      </c>
    </row>
    <row r="126" spans="1:13" ht="78.75">
      <c r="A126" s="31" t="s">
        <v>41</v>
      </c>
      <c r="B126" s="2" t="s">
        <v>240</v>
      </c>
      <c r="C126" s="78" t="s">
        <v>514</v>
      </c>
      <c r="D126" s="78" t="s">
        <v>122</v>
      </c>
      <c r="E126" s="114">
        <v>2096792</v>
      </c>
      <c r="F126" s="114"/>
      <c r="G126" s="113">
        <f t="shared" si="3"/>
        <v>2096792</v>
      </c>
      <c r="H126" s="113"/>
      <c r="I126" s="113">
        <f t="shared" si="4"/>
        <v>2096792</v>
      </c>
      <c r="J126" s="114">
        <v>3272000</v>
      </c>
      <c r="K126" s="114"/>
      <c r="L126" s="113">
        <f t="shared" si="5"/>
        <v>3272000</v>
      </c>
      <c r="M126" s="114">
        <v>3323000</v>
      </c>
    </row>
    <row r="127" spans="1:13" ht="63">
      <c r="A127" s="31" t="s">
        <v>114</v>
      </c>
      <c r="B127" s="2" t="s">
        <v>240</v>
      </c>
      <c r="C127" s="78" t="s">
        <v>548</v>
      </c>
      <c r="D127" s="78" t="s">
        <v>115</v>
      </c>
      <c r="E127" s="114">
        <v>2096792</v>
      </c>
      <c r="F127" s="114"/>
      <c r="G127" s="113">
        <f t="shared" si="3"/>
        <v>2096792</v>
      </c>
      <c r="H127" s="113"/>
      <c r="I127" s="113">
        <f t="shared" si="4"/>
        <v>2096792</v>
      </c>
      <c r="J127" s="114">
        <v>3272000</v>
      </c>
      <c r="K127" s="114"/>
      <c r="L127" s="113">
        <f t="shared" si="5"/>
        <v>3272000</v>
      </c>
      <c r="M127" s="114">
        <v>3323000</v>
      </c>
    </row>
    <row r="128" spans="1:13" ht="63">
      <c r="A128" s="43" t="s">
        <v>241</v>
      </c>
      <c r="B128" s="2" t="s">
        <v>242</v>
      </c>
      <c r="C128" s="78" t="s">
        <v>514</v>
      </c>
      <c r="D128" s="78" t="s">
        <v>122</v>
      </c>
      <c r="E128" s="114">
        <v>1935000</v>
      </c>
      <c r="F128" s="114"/>
      <c r="G128" s="113">
        <f t="shared" si="3"/>
        <v>1935000</v>
      </c>
      <c r="H128" s="113"/>
      <c r="I128" s="113">
        <f t="shared" si="4"/>
        <v>1935000</v>
      </c>
      <c r="J128" s="114">
        <v>1935000</v>
      </c>
      <c r="K128" s="114"/>
      <c r="L128" s="113">
        <f t="shared" si="5"/>
        <v>1935000</v>
      </c>
      <c r="M128" s="114">
        <v>1935000</v>
      </c>
    </row>
    <row r="129" spans="1:13" ht="63">
      <c r="A129" s="31" t="s">
        <v>114</v>
      </c>
      <c r="B129" s="2" t="s">
        <v>242</v>
      </c>
      <c r="C129" s="78" t="s">
        <v>548</v>
      </c>
      <c r="D129" s="78" t="s">
        <v>115</v>
      </c>
      <c r="E129" s="114">
        <v>1935000</v>
      </c>
      <c r="F129" s="114"/>
      <c r="G129" s="113">
        <f t="shared" si="3"/>
        <v>1935000</v>
      </c>
      <c r="H129" s="113"/>
      <c r="I129" s="113">
        <f t="shared" si="4"/>
        <v>1935000</v>
      </c>
      <c r="J129" s="114">
        <v>1935000</v>
      </c>
      <c r="K129" s="114"/>
      <c r="L129" s="113">
        <f t="shared" si="5"/>
        <v>1935000</v>
      </c>
      <c r="M129" s="114">
        <v>1935000</v>
      </c>
    </row>
    <row r="130" spans="1:13" ht="63">
      <c r="A130" s="43" t="s">
        <v>549</v>
      </c>
      <c r="B130" s="2" t="s">
        <v>243</v>
      </c>
      <c r="C130" s="78" t="s">
        <v>514</v>
      </c>
      <c r="D130" s="78" t="s">
        <v>122</v>
      </c>
      <c r="E130" s="114">
        <v>102000</v>
      </c>
      <c r="F130" s="114"/>
      <c r="G130" s="113">
        <f t="shared" si="3"/>
        <v>102000</v>
      </c>
      <c r="H130" s="113"/>
      <c r="I130" s="113">
        <f t="shared" si="4"/>
        <v>102000</v>
      </c>
      <c r="J130" s="114">
        <v>102000</v>
      </c>
      <c r="K130" s="114"/>
      <c r="L130" s="113">
        <f t="shared" si="5"/>
        <v>102000</v>
      </c>
      <c r="M130" s="114">
        <v>102000</v>
      </c>
    </row>
    <row r="131" spans="1:13" ht="63">
      <c r="A131" s="31" t="s">
        <v>114</v>
      </c>
      <c r="B131" s="2" t="s">
        <v>243</v>
      </c>
      <c r="C131" s="78" t="s">
        <v>548</v>
      </c>
      <c r="D131" s="78" t="s">
        <v>115</v>
      </c>
      <c r="E131" s="114">
        <v>102000</v>
      </c>
      <c r="F131" s="114"/>
      <c r="G131" s="113">
        <f t="shared" si="3"/>
        <v>102000</v>
      </c>
      <c r="H131" s="113"/>
      <c r="I131" s="113">
        <f t="shared" si="4"/>
        <v>102000</v>
      </c>
      <c r="J131" s="114">
        <v>102000</v>
      </c>
      <c r="K131" s="114"/>
      <c r="L131" s="113">
        <f t="shared" si="5"/>
        <v>102000</v>
      </c>
      <c r="M131" s="114">
        <v>102000</v>
      </c>
    </row>
    <row r="132" spans="1:13" ht="94.5">
      <c r="A132" s="74" t="s">
        <v>643</v>
      </c>
      <c r="B132" s="2" t="s">
        <v>648</v>
      </c>
      <c r="C132" s="78" t="s">
        <v>514</v>
      </c>
      <c r="D132" s="78" t="s">
        <v>122</v>
      </c>
      <c r="E132" s="114"/>
      <c r="F132" s="114"/>
      <c r="G132" s="113"/>
      <c r="H132" s="113">
        <v>1321190.3</v>
      </c>
      <c r="I132" s="113">
        <f t="shared" si="4"/>
        <v>1321190.3</v>
      </c>
      <c r="J132" s="114"/>
      <c r="K132" s="114"/>
      <c r="L132" s="113">
        <f t="shared" si="5"/>
        <v>0</v>
      </c>
      <c r="M132" s="114"/>
    </row>
    <row r="133" spans="1:13" ht="174.75" customHeight="1">
      <c r="A133" s="127" t="s">
        <v>644</v>
      </c>
      <c r="B133" s="2" t="s">
        <v>646</v>
      </c>
      <c r="C133" s="78" t="s">
        <v>514</v>
      </c>
      <c r="D133" s="78" t="s">
        <v>122</v>
      </c>
      <c r="E133" s="114"/>
      <c r="F133" s="114"/>
      <c r="G133" s="113"/>
      <c r="H133" s="114">
        <v>924790.3</v>
      </c>
      <c r="I133" s="113">
        <f t="shared" si="4"/>
        <v>924790.3</v>
      </c>
      <c r="J133" s="114"/>
      <c r="K133" s="114"/>
      <c r="L133" s="113">
        <f t="shared" si="5"/>
        <v>0</v>
      </c>
      <c r="M133" s="114"/>
    </row>
    <row r="134" spans="1:13" ht="63">
      <c r="A134" s="31" t="s">
        <v>114</v>
      </c>
      <c r="B134" s="2" t="s">
        <v>646</v>
      </c>
      <c r="C134" s="78" t="s">
        <v>548</v>
      </c>
      <c r="D134" s="78" t="s">
        <v>115</v>
      </c>
      <c r="E134" s="114"/>
      <c r="F134" s="114"/>
      <c r="G134" s="113"/>
      <c r="H134" s="114">
        <v>924790.3</v>
      </c>
      <c r="I134" s="113">
        <f t="shared" si="4"/>
        <v>924790.3</v>
      </c>
      <c r="J134" s="114"/>
      <c r="K134" s="114"/>
      <c r="L134" s="113">
        <f t="shared" si="5"/>
        <v>0</v>
      </c>
      <c r="M134" s="114"/>
    </row>
    <row r="135" spans="1:13" ht="161.25" customHeight="1">
      <c r="A135" s="127" t="s">
        <v>645</v>
      </c>
      <c r="B135" s="2" t="s">
        <v>647</v>
      </c>
      <c r="C135" s="78" t="s">
        <v>514</v>
      </c>
      <c r="D135" s="78" t="s">
        <v>122</v>
      </c>
      <c r="E135" s="114"/>
      <c r="F135" s="114"/>
      <c r="G135" s="113"/>
      <c r="H135" s="114">
        <v>392400</v>
      </c>
      <c r="I135" s="113">
        <f t="shared" si="4"/>
        <v>392400</v>
      </c>
      <c r="J135" s="114"/>
      <c r="K135" s="114"/>
      <c r="L135" s="113">
        <f t="shared" si="5"/>
        <v>0</v>
      </c>
      <c r="M135" s="114"/>
    </row>
    <row r="136" spans="1:13" ht="63">
      <c r="A136" s="31" t="s">
        <v>114</v>
      </c>
      <c r="B136" s="2" t="s">
        <v>647</v>
      </c>
      <c r="C136" s="78" t="s">
        <v>548</v>
      </c>
      <c r="D136" s="78" t="s">
        <v>115</v>
      </c>
      <c r="E136" s="114"/>
      <c r="F136" s="114"/>
      <c r="G136" s="113"/>
      <c r="H136" s="114">
        <v>392400</v>
      </c>
      <c r="I136" s="113">
        <f t="shared" si="4"/>
        <v>392400</v>
      </c>
      <c r="J136" s="114"/>
      <c r="K136" s="114"/>
      <c r="L136" s="113">
        <f t="shared" si="5"/>
        <v>0</v>
      </c>
      <c r="M136" s="114"/>
    </row>
    <row r="137" spans="1:13" ht="157.5">
      <c r="A137" s="127" t="s">
        <v>655</v>
      </c>
      <c r="B137" s="2" t="s">
        <v>726</v>
      </c>
      <c r="C137" s="78" t="s">
        <v>514</v>
      </c>
      <c r="D137" s="78" t="s">
        <v>122</v>
      </c>
      <c r="E137" s="114"/>
      <c r="F137" s="114"/>
      <c r="G137" s="113"/>
      <c r="H137" s="114">
        <v>4000</v>
      </c>
      <c r="I137" s="113">
        <f t="shared" si="4"/>
        <v>4000</v>
      </c>
      <c r="J137" s="114"/>
      <c r="K137" s="114"/>
      <c r="L137" s="113">
        <f t="shared" si="5"/>
        <v>0</v>
      </c>
      <c r="M137" s="114"/>
    </row>
    <row r="138" spans="1:13" ht="63">
      <c r="A138" s="31" t="s">
        <v>114</v>
      </c>
      <c r="B138" s="2" t="s">
        <v>726</v>
      </c>
      <c r="C138" s="78" t="s">
        <v>548</v>
      </c>
      <c r="D138" s="78" t="s">
        <v>115</v>
      </c>
      <c r="E138" s="114"/>
      <c r="F138" s="114"/>
      <c r="G138" s="113"/>
      <c r="H138" s="114">
        <v>4000</v>
      </c>
      <c r="I138" s="113">
        <f t="shared" si="4"/>
        <v>4000</v>
      </c>
      <c r="J138" s="114"/>
      <c r="K138" s="114"/>
      <c r="L138" s="113">
        <f t="shared" si="5"/>
        <v>0</v>
      </c>
      <c r="M138" s="114"/>
    </row>
    <row r="139" spans="1:13" ht="63">
      <c r="A139" s="42" t="s">
        <v>550</v>
      </c>
      <c r="B139" s="82" t="s">
        <v>284</v>
      </c>
      <c r="C139" s="77" t="s">
        <v>514</v>
      </c>
      <c r="D139" s="77" t="s">
        <v>122</v>
      </c>
      <c r="E139" s="113">
        <v>312622529.55000001</v>
      </c>
      <c r="F139" s="113">
        <v>-800000</v>
      </c>
      <c r="G139" s="113">
        <f t="shared" si="3"/>
        <v>311822529.55000001</v>
      </c>
      <c r="H139" s="113">
        <v>3511200</v>
      </c>
      <c r="I139" s="113">
        <f t="shared" si="4"/>
        <v>315333729.55000001</v>
      </c>
      <c r="J139" s="113">
        <v>293845700</v>
      </c>
      <c r="K139" s="113"/>
      <c r="L139" s="113">
        <f t="shared" si="5"/>
        <v>293845700</v>
      </c>
      <c r="M139" s="113">
        <v>295452300</v>
      </c>
    </row>
    <row r="140" spans="1:13" ht="63">
      <c r="A140" s="42" t="s">
        <v>59</v>
      </c>
      <c r="B140" s="82" t="s">
        <v>285</v>
      </c>
      <c r="C140" s="77" t="s">
        <v>514</v>
      </c>
      <c r="D140" s="77" t="s">
        <v>122</v>
      </c>
      <c r="E140" s="113">
        <v>1572400</v>
      </c>
      <c r="F140" s="113"/>
      <c r="G140" s="113">
        <f t="shared" si="3"/>
        <v>1572400</v>
      </c>
      <c r="H140" s="113"/>
      <c r="I140" s="113">
        <f t="shared" ref="I140:I203" si="6">G140+H140</f>
        <v>1572400</v>
      </c>
      <c r="J140" s="113">
        <v>1136100</v>
      </c>
      <c r="K140" s="113"/>
      <c r="L140" s="113">
        <f t="shared" ref="L140:L203" si="7">J140+K140</f>
        <v>1136100</v>
      </c>
      <c r="M140" s="113">
        <v>1136100</v>
      </c>
    </row>
    <row r="141" spans="1:13" ht="31.5">
      <c r="A141" s="31" t="s">
        <v>286</v>
      </c>
      <c r="B141" s="72" t="s">
        <v>287</v>
      </c>
      <c r="C141" s="78" t="s">
        <v>514</v>
      </c>
      <c r="D141" s="78" t="s">
        <v>122</v>
      </c>
      <c r="E141" s="114">
        <v>1572400</v>
      </c>
      <c r="F141" s="114"/>
      <c r="G141" s="113">
        <f t="shared" si="3"/>
        <v>1572400</v>
      </c>
      <c r="H141" s="113"/>
      <c r="I141" s="113">
        <f t="shared" si="6"/>
        <v>1572400</v>
      </c>
      <c r="J141" s="114">
        <v>1136100</v>
      </c>
      <c r="K141" s="114"/>
      <c r="L141" s="113">
        <f t="shared" si="7"/>
        <v>1136100</v>
      </c>
      <c r="M141" s="114">
        <v>1136100</v>
      </c>
    </row>
    <row r="142" spans="1:13" ht="141.75">
      <c r="A142" s="43" t="s">
        <v>302</v>
      </c>
      <c r="B142" s="80" t="s">
        <v>303</v>
      </c>
      <c r="C142" s="78" t="s">
        <v>514</v>
      </c>
      <c r="D142" s="78" t="s">
        <v>122</v>
      </c>
      <c r="E142" s="114">
        <v>1136100</v>
      </c>
      <c r="F142" s="114"/>
      <c r="G142" s="113">
        <f t="shared" si="3"/>
        <v>1136100</v>
      </c>
      <c r="H142" s="113"/>
      <c r="I142" s="113">
        <f t="shared" si="6"/>
        <v>1136100</v>
      </c>
      <c r="J142" s="114">
        <v>1136100</v>
      </c>
      <c r="K142" s="114"/>
      <c r="L142" s="113">
        <f t="shared" si="7"/>
        <v>1136100</v>
      </c>
      <c r="M142" s="114">
        <v>1136100</v>
      </c>
    </row>
    <row r="143" spans="1:13" ht="31.5">
      <c r="A143" s="43" t="s">
        <v>289</v>
      </c>
      <c r="B143" s="80" t="s">
        <v>303</v>
      </c>
      <c r="C143" s="78" t="s">
        <v>551</v>
      </c>
      <c r="D143" s="78" t="s">
        <v>290</v>
      </c>
      <c r="E143" s="114">
        <v>1136100</v>
      </c>
      <c r="F143" s="114"/>
      <c r="G143" s="113">
        <f t="shared" si="3"/>
        <v>1136100</v>
      </c>
      <c r="H143" s="113"/>
      <c r="I143" s="113">
        <f t="shared" si="6"/>
        <v>1136100</v>
      </c>
      <c r="J143" s="114">
        <v>1136100</v>
      </c>
      <c r="K143" s="114"/>
      <c r="L143" s="113">
        <f t="shared" si="7"/>
        <v>1136100</v>
      </c>
      <c r="M143" s="114">
        <v>1136100</v>
      </c>
    </row>
    <row r="144" spans="1:13" ht="157.5">
      <c r="A144" s="86" t="s">
        <v>60</v>
      </c>
      <c r="B144" s="80" t="s">
        <v>304</v>
      </c>
      <c r="C144" s="78" t="s">
        <v>514</v>
      </c>
      <c r="D144" s="78" t="s">
        <v>122</v>
      </c>
      <c r="E144" s="114">
        <v>236700</v>
      </c>
      <c r="F144" s="114"/>
      <c r="G144" s="113">
        <f t="shared" si="3"/>
        <v>236700</v>
      </c>
      <c r="H144" s="113"/>
      <c r="I144" s="113">
        <f t="shared" si="6"/>
        <v>236700</v>
      </c>
      <c r="J144" s="114">
        <v>0</v>
      </c>
      <c r="K144" s="114"/>
      <c r="L144" s="113">
        <f t="shared" si="7"/>
        <v>0</v>
      </c>
      <c r="M144" s="114">
        <v>0</v>
      </c>
    </row>
    <row r="145" spans="1:13" ht="31.5">
      <c r="A145" s="43" t="s">
        <v>289</v>
      </c>
      <c r="B145" s="80" t="s">
        <v>304</v>
      </c>
      <c r="C145" s="78" t="s">
        <v>551</v>
      </c>
      <c r="D145" s="78" t="s">
        <v>290</v>
      </c>
      <c r="E145" s="114">
        <v>236700</v>
      </c>
      <c r="F145" s="114"/>
      <c r="G145" s="113">
        <f t="shared" si="3"/>
        <v>236700</v>
      </c>
      <c r="H145" s="113"/>
      <c r="I145" s="113">
        <f t="shared" si="6"/>
        <v>236700</v>
      </c>
      <c r="J145" s="114">
        <v>0</v>
      </c>
      <c r="K145" s="114"/>
      <c r="L145" s="113">
        <f t="shared" si="7"/>
        <v>0</v>
      </c>
      <c r="M145" s="114">
        <v>0</v>
      </c>
    </row>
    <row r="146" spans="1:13" ht="110.25">
      <c r="A146" s="37" t="s">
        <v>288</v>
      </c>
      <c r="B146" s="85" t="s">
        <v>552</v>
      </c>
      <c r="C146" s="78" t="s">
        <v>514</v>
      </c>
      <c r="D146" s="78" t="s">
        <v>122</v>
      </c>
      <c r="E146" s="114">
        <v>123600</v>
      </c>
      <c r="F146" s="114"/>
      <c r="G146" s="113">
        <f t="shared" si="3"/>
        <v>123600</v>
      </c>
      <c r="H146" s="113"/>
      <c r="I146" s="113">
        <f t="shared" si="6"/>
        <v>123600</v>
      </c>
      <c r="J146" s="114">
        <v>0</v>
      </c>
      <c r="K146" s="114"/>
      <c r="L146" s="113">
        <f t="shared" si="7"/>
        <v>0</v>
      </c>
      <c r="M146" s="114">
        <v>0</v>
      </c>
    </row>
    <row r="147" spans="1:13" ht="31.5">
      <c r="A147" s="43" t="s">
        <v>289</v>
      </c>
      <c r="B147" s="85" t="s">
        <v>552</v>
      </c>
      <c r="C147" s="78" t="s">
        <v>553</v>
      </c>
      <c r="D147" s="78" t="s">
        <v>290</v>
      </c>
      <c r="E147" s="114">
        <v>123600</v>
      </c>
      <c r="F147" s="114"/>
      <c r="G147" s="113">
        <f t="shared" ref="G147:G210" si="8">E147+F147</f>
        <v>123600</v>
      </c>
      <c r="H147" s="113"/>
      <c r="I147" s="113">
        <f t="shared" si="6"/>
        <v>123600</v>
      </c>
      <c r="J147" s="114">
        <v>0</v>
      </c>
      <c r="K147" s="114"/>
      <c r="L147" s="113">
        <f t="shared" si="7"/>
        <v>0</v>
      </c>
      <c r="M147" s="114">
        <v>0</v>
      </c>
    </row>
    <row r="148" spans="1:13" ht="110.25">
      <c r="A148" s="37" t="s">
        <v>305</v>
      </c>
      <c r="B148" s="68" t="s">
        <v>306</v>
      </c>
      <c r="C148" s="78" t="s">
        <v>514</v>
      </c>
      <c r="D148" s="78" t="s">
        <v>122</v>
      </c>
      <c r="E148" s="114">
        <v>76000</v>
      </c>
      <c r="F148" s="114"/>
      <c r="G148" s="113">
        <f t="shared" si="8"/>
        <v>76000</v>
      </c>
      <c r="H148" s="113"/>
      <c r="I148" s="113">
        <f t="shared" si="6"/>
        <v>76000</v>
      </c>
      <c r="J148" s="114">
        <v>0</v>
      </c>
      <c r="K148" s="114"/>
      <c r="L148" s="113">
        <f t="shared" si="7"/>
        <v>0</v>
      </c>
      <c r="M148" s="114">
        <v>0</v>
      </c>
    </row>
    <row r="149" spans="1:13" ht="31.5">
      <c r="A149" s="43" t="s">
        <v>289</v>
      </c>
      <c r="B149" s="68" t="s">
        <v>306</v>
      </c>
      <c r="C149" s="78" t="s">
        <v>551</v>
      </c>
      <c r="D149" s="78" t="s">
        <v>290</v>
      </c>
      <c r="E149" s="114">
        <v>76000</v>
      </c>
      <c r="F149" s="114"/>
      <c r="G149" s="113">
        <f t="shared" si="8"/>
        <v>76000</v>
      </c>
      <c r="H149" s="113"/>
      <c r="I149" s="113">
        <f t="shared" si="6"/>
        <v>76000</v>
      </c>
      <c r="J149" s="114">
        <v>0</v>
      </c>
      <c r="K149" s="114"/>
      <c r="L149" s="113">
        <f t="shared" si="7"/>
        <v>0</v>
      </c>
      <c r="M149" s="114">
        <v>0</v>
      </c>
    </row>
    <row r="150" spans="1:13" ht="63">
      <c r="A150" s="42" t="s">
        <v>315</v>
      </c>
      <c r="B150" s="82" t="s">
        <v>316</v>
      </c>
      <c r="C150" s="77" t="s">
        <v>514</v>
      </c>
      <c r="D150" s="77" t="s">
        <v>122</v>
      </c>
      <c r="E150" s="113">
        <v>189000</v>
      </c>
      <c r="F150" s="113"/>
      <c r="G150" s="113">
        <f t="shared" si="8"/>
        <v>189000</v>
      </c>
      <c r="H150" s="113"/>
      <c r="I150" s="113">
        <f t="shared" si="6"/>
        <v>189000</v>
      </c>
      <c r="J150" s="113">
        <v>189000</v>
      </c>
      <c r="K150" s="113"/>
      <c r="L150" s="113">
        <f t="shared" si="7"/>
        <v>189000</v>
      </c>
      <c r="M150" s="113">
        <v>189000</v>
      </c>
    </row>
    <row r="151" spans="1:13" ht="63">
      <c r="A151" s="43" t="s">
        <v>370</v>
      </c>
      <c r="B151" s="80" t="s">
        <v>371</v>
      </c>
      <c r="C151" s="78" t="s">
        <v>514</v>
      </c>
      <c r="D151" s="78" t="s">
        <v>122</v>
      </c>
      <c r="E151" s="114">
        <v>10000</v>
      </c>
      <c r="F151" s="114"/>
      <c r="G151" s="113">
        <f t="shared" si="8"/>
        <v>10000</v>
      </c>
      <c r="H151" s="113"/>
      <c r="I151" s="113">
        <f t="shared" si="6"/>
        <v>10000</v>
      </c>
      <c r="J151" s="114">
        <v>10000</v>
      </c>
      <c r="K151" s="114"/>
      <c r="L151" s="113">
        <f t="shared" si="7"/>
        <v>10000</v>
      </c>
      <c r="M151" s="114">
        <v>10000</v>
      </c>
    </row>
    <row r="152" spans="1:13" ht="94.5">
      <c r="A152" s="43" t="s">
        <v>372</v>
      </c>
      <c r="B152" s="80" t="s">
        <v>373</v>
      </c>
      <c r="C152" s="78" t="s">
        <v>514</v>
      </c>
      <c r="D152" s="78" t="s">
        <v>122</v>
      </c>
      <c r="E152" s="114">
        <v>10000</v>
      </c>
      <c r="F152" s="114"/>
      <c r="G152" s="113">
        <f t="shared" si="8"/>
        <v>10000</v>
      </c>
      <c r="H152" s="113"/>
      <c r="I152" s="113">
        <f t="shared" si="6"/>
        <v>10000</v>
      </c>
      <c r="J152" s="114">
        <v>10000</v>
      </c>
      <c r="K152" s="114"/>
      <c r="L152" s="113">
        <f t="shared" si="7"/>
        <v>10000</v>
      </c>
      <c r="M152" s="114">
        <v>10000</v>
      </c>
    </row>
    <row r="153" spans="1:13" ht="63">
      <c r="A153" s="43" t="s">
        <v>114</v>
      </c>
      <c r="B153" s="80" t="s">
        <v>373</v>
      </c>
      <c r="C153" s="78" t="s">
        <v>523</v>
      </c>
      <c r="D153" s="78" t="s">
        <v>115</v>
      </c>
      <c r="E153" s="114">
        <v>10000</v>
      </c>
      <c r="F153" s="114"/>
      <c r="G153" s="113">
        <f t="shared" si="8"/>
        <v>10000</v>
      </c>
      <c r="H153" s="113"/>
      <c r="I153" s="113">
        <f t="shared" si="6"/>
        <v>10000</v>
      </c>
      <c r="J153" s="114">
        <v>10000</v>
      </c>
      <c r="K153" s="114"/>
      <c r="L153" s="113">
        <f t="shared" si="7"/>
        <v>10000</v>
      </c>
      <c r="M153" s="114">
        <v>10000</v>
      </c>
    </row>
    <row r="154" spans="1:13" ht="94.5">
      <c r="A154" s="43" t="s">
        <v>317</v>
      </c>
      <c r="B154" s="80" t="s">
        <v>318</v>
      </c>
      <c r="C154" s="78" t="s">
        <v>514</v>
      </c>
      <c r="D154" s="78" t="s">
        <v>122</v>
      </c>
      <c r="E154" s="114">
        <v>179000</v>
      </c>
      <c r="F154" s="114"/>
      <c r="G154" s="113">
        <f t="shared" si="8"/>
        <v>179000</v>
      </c>
      <c r="H154" s="113"/>
      <c r="I154" s="113">
        <f t="shared" si="6"/>
        <v>179000</v>
      </c>
      <c r="J154" s="114">
        <v>179000</v>
      </c>
      <c r="K154" s="114"/>
      <c r="L154" s="113">
        <f t="shared" si="7"/>
        <v>179000</v>
      </c>
      <c r="M154" s="114">
        <v>179000</v>
      </c>
    </row>
    <row r="155" spans="1:13" ht="110.25">
      <c r="A155" s="31" t="s">
        <v>319</v>
      </c>
      <c r="B155" s="80" t="s">
        <v>320</v>
      </c>
      <c r="C155" s="78" t="s">
        <v>514</v>
      </c>
      <c r="D155" s="78" t="s">
        <v>122</v>
      </c>
      <c r="E155" s="114">
        <v>76500</v>
      </c>
      <c r="F155" s="114"/>
      <c r="G155" s="113">
        <f t="shared" si="8"/>
        <v>76500</v>
      </c>
      <c r="H155" s="113"/>
      <c r="I155" s="113">
        <f t="shared" si="6"/>
        <v>76500</v>
      </c>
      <c r="J155" s="114">
        <v>76500</v>
      </c>
      <c r="K155" s="114"/>
      <c r="L155" s="113">
        <f t="shared" si="7"/>
        <v>76500</v>
      </c>
      <c r="M155" s="114">
        <v>76500</v>
      </c>
    </row>
    <row r="156" spans="1:13" ht="31.5">
      <c r="A156" s="43" t="s">
        <v>289</v>
      </c>
      <c r="B156" s="80" t="s">
        <v>320</v>
      </c>
      <c r="C156" s="78" t="s">
        <v>554</v>
      </c>
      <c r="D156" s="78" t="s">
        <v>290</v>
      </c>
      <c r="E156" s="114">
        <v>76500</v>
      </c>
      <c r="F156" s="114"/>
      <c r="G156" s="113">
        <f t="shared" si="8"/>
        <v>76500</v>
      </c>
      <c r="H156" s="113"/>
      <c r="I156" s="113">
        <f t="shared" si="6"/>
        <v>76500</v>
      </c>
      <c r="J156" s="114">
        <v>76500</v>
      </c>
      <c r="K156" s="114"/>
      <c r="L156" s="113">
        <f t="shared" si="7"/>
        <v>76500</v>
      </c>
      <c r="M156" s="114">
        <v>76500</v>
      </c>
    </row>
    <row r="157" spans="1:13" ht="94.5">
      <c r="A157" s="43" t="s">
        <v>372</v>
      </c>
      <c r="B157" s="80" t="s">
        <v>374</v>
      </c>
      <c r="C157" s="78" t="s">
        <v>514</v>
      </c>
      <c r="D157" s="78" t="s">
        <v>122</v>
      </c>
      <c r="E157" s="114">
        <v>102500</v>
      </c>
      <c r="F157" s="114"/>
      <c r="G157" s="113">
        <f t="shared" si="8"/>
        <v>102500</v>
      </c>
      <c r="H157" s="113"/>
      <c r="I157" s="113">
        <f t="shared" si="6"/>
        <v>102500</v>
      </c>
      <c r="J157" s="114">
        <v>102500</v>
      </c>
      <c r="K157" s="114"/>
      <c r="L157" s="113">
        <f t="shared" si="7"/>
        <v>102500</v>
      </c>
      <c r="M157" s="114">
        <v>102500</v>
      </c>
    </row>
    <row r="158" spans="1:13" ht="63">
      <c r="A158" s="43" t="s">
        <v>114</v>
      </c>
      <c r="B158" s="80" t="s">
        <v>374</v>
      </c>
      <c r="C158" s="78" t="s">
        <v>523</v>
      </c>
      <c r="D158" s="78" t="s">
        <v>115</v>
      </c>
      <c r="E158" s="114">
        <v>102500</v>
      </c>
      <c r="F158" s="114"/>
      <c r="G158" s="113">
        <f t="shared" si="8"/>
        <v>102500</v>
      </c>
      <c r="H158" s="113"/>
      <c r="I158" s="113">
        <f t="shared" si="6"/>
        <v>102500</v>
      </c>
      <c r="J158" s="114">
        <v>102500</v>
      </c>
      <c r="K158" s="114"/>
      <c r="L158" s="113">
        <f t="shared" si="7"/>
        <v>102500</v>
      </c>
      <c r="M158" s="114">
        <v>102500</v>
      </c>
    </row>
    <row r="159" spans="1:13" ht="63">
      <c r="A159" s="42" t="s">
        <v>340</v>
      </c>
      <c r="B159" s="82" t="s">
        <v>341</v>
      </c>
      <c r="C159" s="77" t="s">
        <v>514</v>
      </c>
      <c r="D159" s="77" t="s">
        <v>122</v>
      </c>
      <c r="E159" s="113">
        <v>137700</v>
      </c>
      <c r="F159" s="113"/>
      <c r="G159" s="113">
        <f t="shared" si="8"/>
        <v>137700</v>
      </c>
      <c r="H159" s="113"/>
      <c r="I159" s="113">
        <f t="shared" si="6"/>
        <v>137700</v>
      </c>
      <c r="J159" s="113">
        <v>137700</v>
      </c>
      <c r="K159" s="113"/>
      <c r="L159" s="113">
        <f t="shared" si="7"/>
        <v>137700</v>
      </c>
      <c r="M159" s="113">
        <v>137700</v>
      </c>
    </row>
    <row r="160" spans="1:13" ht="173.25">
      <c r="A160" s="31" t="s">
        <v>555</v>
      </c>
      <c r="B160" s="80" t="s">
        <v>342</v>
      </c>
      <c r="C160" s="78" t="s">
        <v>514</v>
      </c>
      <c r="D160" s="78" t="s">
        <v>122</v>
      </c>
      <c r="E160" s="114">
        <v>137700</v>
      </c>
      <c r="F160" s="114"/>
      <c r="G160" s="113">
        <f t="shared" si="8"/>
        <v>137700</v>
      </c>
      <c r="H160" s="113"/>
      <c r="I160" s="113">
        <f t="shared" si="6"/>
        <v>137700</v>
      </c>
      <c r="J160" s="114">
        <v>137700</v>
      </c>
      <c r="K160" s="114"/>
      <c r="L160" s="113">
        <f t="shared" si="7"/>
        <v>137700</v>
      </c>
      <c r="M160" s="114">
        <v>137700</v>
      </c>
    </row>
    <row r="161" spans="1:13" ht="94.5">
      <c r="A161" s="43" t="s">
        <v>343</v>
      </c>
      <c r="B161" s="80" t="s">
        <v>344</v>
      </c>
      <c r="C161" s="78" t="s">
        <v>514</v>
      </c>
      <c r="D161" s="78" t="s">
        <v>122</v>
      </c>
      <c r="E161" s="114">
        <v>137700</v>
      </c>
      <c r="F161" s="114"/>
      <c r="G161" s="113">
        <f t="shared" si="8"/>
        <v>137700</v>
      </c>
      <c r="H161" s="113"/>
      <c r="I161" s="113">
        <f t="shared" si="6"/>
        <v>137700</v>
      </c>
      <c r="J161" s="114">
        <v>137700</v>
      </c>
      <c r="K161" s="114"/>
      <c r="L161" s="113">
        <f t="shared" si="7"/>
        <v>137700</v>
      </c>
      <c r="M161" s="114">
        <v>137700</v>
      </c>
    </row>
    <row r="162" spans="1:13" ht="63">
      <c r="A162" s="43" t="s">
        <v>114</v>
      </c>
      <c r="B162" s="80" t="s">
        <v>344</v>
      </c>
      <c r="C162" s="78" t="s">
        <v>556</v>
      </c>
      <c r="D162" s="78" t="s">
        <v>115</v>
      </c>
      <c r="E162" s="114">
        <v>79700</v>
      </c>
      <c r="F162" s="114"/>
      <c r="G162" s="113">
        <f t="shared" si="8"/>
        <v>79700</v>
      </c>
      <c r="H162" s="113"/>
      <c r="I162" s="113">
        <f t="shared" si="6"/>
        <v>79700</v>
      </c>
      <c r="J162" s="114">
        <v>79700</v>
      </c>
      <c r="K162" s="114"/>
      <c r="L162" s="113">
        <f t="shared" si="7"/>
        <v>79700</v>
      </c>
      <c r="M162" s="114">
        <v>79700</v>
      </c>
    </row>
    <row r="163" spans="1:13" ht="31.5">
      <c r="A163" s="43" t="s">
        <v>289</v>
      </c>
      <c r="B163" s="80" t="s">
        <v>344</v>
      </c>
      <c r="C163" s="78" t="s">
        <v>556</v>
      </c>
      <c r="D163" s="78" t="s">
        <v>290</v>
      </c>
      <c r="E163" s="114">
        <v>58000</v>
      </c>
      <c r="F163" s="114"/>
      <c r="G163" s="113">
        <f t="shared" si="8"/>
        <v>58000</v>
      </c>
      <c r="H163" s="113"/>
      <c r="I163" s="113">
        <f t="shared" si="6"/>
        <v>58000</v>
      </c>
      <c r="J163" s="114">
        <v>58000</v>
      </c>
      <c r="K163" s="114"/>
      <c r="L163" s="113">
        <f t="shared" si="7"/>
        <v>58000</v>
      </c>
      <c r="M163" s="114">
        <v>58000</v>
      </c>
    </row>
    <row r="164" spans="1:13" ht="63">
      <c r="A164" s="56" t="s">
        <v>557</v>
      </c>
      <c r="B164" s="82" t="s">
        <v>345</v>
      </c>
      <c r="C164" s="77" t="s">
        <v>514</v>
      </c>
      <c r="D164" s="77" t="s">
        <v>122</v>
      </c>
      <c r="E164" s="113">
        <v>96300</v>
      </c>
      <c r="F164" s="113"/>
      <c r="G164" s="113">
        <f t="shared" si="8"/>
        <v>96300</v>
      </c>
      <c r="H164" s="113"/>
      <c r="I164" s="113">
        <f t="shared" si="6"/>
        <v>96300</v>
      </c>
      <c r="J164" s="113">
        <v>96300</v>
      </c>
      <c r="K164" s="113"/>
      <c r="L164" s="113">
        <f t="shared" si="7"/>
        <v>96300</v>
      </c>
      <c r="M164" s="113">
        <v>96300</v>
      </c>
    </row>
    <row r="165" spans="1:13" ht="126">
      <c r="A165" s="31" t="s">
        <v>346</v>
      </c>
      <c r="B165" s="80" t="s">
        <v>347</v>
      </c>
      <c r="C165" s="78" t="s">
        <v>514</v>
      </c>
      <c r="D165" s="78" t="s">
        <v>122</v>
      </c>
      <c r="E165" s="114">
        <v>96300</v>
      </c>
      <c r="F165" s="114"/>
      <c r="G165" s="113">
        <f t="shared" si="8"/>
        <v>96300</v>
      </c>
      <c r="H165" s="113"/>
      <c r="I165" s="113">
        <f t="shared" si="6"/>
        <v>96300</v>
      </c>
      <c r="J165" s="114">
        <v>96300</v>
      </c>
      <c r="K165" s="114"/>
      <c r="L165" s="113">
        <f t="shared" si="7"/>
        <v>96300</v>
      </c>
      <c r="M165" s="114">
        <v>96300</v>
      </c>
    </row>
    <row r="166" spans="1:13" ht="94.5">
      <c r="A166" s="43" t="s">
        <v>558</v>
      </c>
      <c r="B166" s="80" t="s">
        <v>348</v>
      </c>
      <c r="C166" s="78" t="s">
        <v>514</v>
      </c>
      <c r="D166" s="78" t="s">
        <v>122</v>
      </c>
      <c r="E166" s="114">
        <v>96300</v>
      </c>
      <c r="F166" s="114"/>
      <c r="G166" s="113">
        <f t="shared" si="8"/>
        <v>96300</v>
      </c>
      <c r="H166" s="113"/>
      <c r="I166" s="113">
        <f t="shared" si="6"/>
        <v>96300</v>
      </c>
      <c r="J166" s="114">
        <v>96300</v>
      </c>
      <c r="K166" s="114"/>
      <c r="L166" s="113">
        <f t="shared" si="7"/>
        <v>96300</v>
      </c>
      <c r="M166" s="114">
        <v>96300</v>
      </c>
    </row>
    <row r="167" spans="1:13" ht="31.5">
      <c r="A167" s="43" t="s">
        <v>289</v>
      </c>
      <c r="B167" s="80" t="s">
        <v>348</v>
      </c>
      <c r="C167" s="78" t="s">
        <v>556</v>
      </c>
      <c r="D167" s="78" t="s">
        <v>290</v>
      </c>
      <c r="E167" s="114">
        <v>20700</v>
      </c>
      <c r="F167" s="114"/>
      <c r="G167" s="113">
        <f t="shared" si="8"/>
        <v>20700</v>
      </c>
      <c r="H167" s="113"/>
      <c r="I167" s="113">
        <f t="shared" si="6"/>
        <v>20700</v>
      </c>
      <c r="J167" s="114">
        <v>20700</v>
      </c>
      <c r="K167" s="114"/>
      <c r="L167" s="113">
        <f t="shared" si="7"/>
        <v>20700</v>
      </c>
      <c r="M167" s="114">
        <v>20700</v>
      </c>
    </row>
    <row r="168" spans="1:13" ht="63">
      <c r="A168" s="43" t="s">
        <v>114</v>
      </c>
      <c r="B168" s="80" t="s">
        <v>348</v>
      </c>
      <c r="C168" s="78" t="s">
        <v>523</v>
      </c>
      <c r="D168" s="78" t="s">
        <v>115</v>
      </c>
      <c r="E168" s="114">
        <v>75600</v>
      </c>
      <c r="F168" s="114"/>
      <c r="G168" s="113">
        <f t="shared" si="8"/>
        <v>75600</v>
      </c>
      <c r="H168" s="113"/>
      <c r="I168" s="113">
        <f t="shared" si="6"/>
        <v>75600</v>
      </c>
      <c r="J168" s="114">
        <v>75600</v>
      </c>
      <c r="K168" s="114"/>
      <c r="L168" s="113">
        <f t="shared" si="7"/>
        <v>75600</v>
      </c>
      <c r="M168" s="114">
        <v>75600</v>
      </c>
    </row>
    <row r="169" spans="1:13" ht="94.5">
      <c r="A169" s="56" t="s">
        <v>456</v>
      </c>
      <c r="B169" s="82" t="s">
        <v>457</v>
      </c>
      <c r="C169" s="87" t="s">
        <v>514</v>
      </c>
      <c r="D169" s="87" t="s">
        <v>122</v>
      </c>
      <c r="E169" s="116">
        <v>21280400</v>
      </c>
      <c r="F169" s="116"/>
      <c r="G169" s="113">
        <f t="shared" si="8"/>
        <v>21280400</v>
      </c>
      <c r="H169" s="113"/>
      <c r="I169" s="113">
        <f t="shared" si="6"/>
        <v>21280400</v>
      </c>
      <c r="J169" s="116">
        <v>13937200</v>
      </c>
      <c r="K169" s="116"/>
      <c r="L169" s="113">
        <f t="shared" si="7"/>
        <v>13937200</v>
      </c>
      <c r="M169" s="116">
        <v>29481000</v>
      </c>
    </row>
    <row r="170" spans="1:13" ht="126">
      <c r="A170" s="43" t="s">
        <v>458</v>
      </c>
      <c r="B170" s="82" t="s">
        <v>459</v>
      </c>
      <c r="C170" s="87" t="s">
        <v>514</v>
      </c>
      <c r="D170" s="87" t="s">
        <v>122</v>
      </c>
      <c r="E170" s="116">
        <v>21280400</v>
      </c>
      <c r="F170" s="116"/>
      <c r="G170" s="113">
        <f t="shared" si="8"/>
        <v>21280400</v>
      </c>
      <c r="H170" s="113"/>
      <c r="I170" s="113">
        <f t="shared" si="6"/>
        <v>21280400</v>
      </c>
      <c r="J170" s="116">
        <v>13937200</v>
      </c>
      <c r="K170" s="116"/>
      <c r="L170" s="113">
        <f t="shared" si="7"/>
        <v>13937200</v>
      </c>
      <c r="M170" s="116">
        <v>15543800</v>
      </c>
    </row>
    <row r="171" spans="1:13" ht="110.25">
      <c r="A171" s="42" t="s">
        <v>78</v>
      </c>
      <c r="B171" s="82" t="s">
        <v>463</v>
      </c>
      <c r="C171" s="87" t="s">
        <v>514</v>
      </c>
      <c r="D171" s="87" t="s">
        <v>122</v>
      </c>
      <c r="E171" s="116">
        <v>3742800</v>
      </c>
      <c r="F171" s="116"/>
      <c r="G171" s="113">
        <f t="shared" si="8"/>
        <v>3742800</v>
      </c>
      <c r="H171" s="113"/>
      <c r="I171" s="113">
        <f t="shared" si="6"/>
        <v>3742800</v>
      </c>
      <c r="J171" s="116">
        <v>3426500</v>
      </c>
      <c r="K171" s="116"/>
      <c r="L171" s="113">
        <f t="shared" si="7"/>
        <v>3426500</v>
      </c>
      <c r="M171" s="116">
        <v>3945500</v>
      </c>
    </row>
    <row r="172" spans="1:13" ht="15.75">
      <c r="A172" s="43" t="s">
        <v>225</v>
      </c>
      <c r="B172" s="80" t="s">
        <v>463</v>
      </c>
      <c r="C172" s="88" t="s">
        <v>559</v>
      </c>
      <c r="D172" s="88" t="s">
        <v>226</v>
      </c>
      <c r="E172" s="117">
        <v>3742800</v>
      </c>
      <c r="F172" s="117"/>
      <c r="G172" s="113">
        <f t="shared" si="8"/>
        <v>3742800</v>
      </c>
      <c r="H172" s="113"/>
      <c r="I172" s="113">
        <f t="shared" si="6"/>
        <v>3742800</v>
      </c>
      <c r="J172" s="117">
        <v>3426500</v>
      </c>
      <c r="K172" s="117"/>
      <c r="L172" s="113">
        <f t="shared" si="7"/>
        <v>3426500</v>
      </c>
      <c r="M172" s="117">
        <v>3945500</v>
      </c>
    </row>
    <row r="173" spans="1:13" ht="141.75">
      <c r="A173" s="42" t="s">
        <v>77</v>
      </c>
      <c r="B173" s="65" t="s">
        <v>462</v>
      </c>
      <c r="C173" s="87" t="s">
        <v>514</v>
      </c>
      <c r="D173" s="87" t="s">
        <v>122</v>
      </c>
      <c r="E173" s="116">
        <v>17503000</v>
      </c>
      <c r="F173" s="116"/>
      <c r="G173" s="113">
        <f t="shared" si="8"/>
        <v>17503000</v>
      </c>
      <c r="H173" s="113"/>
      <c r="I173" s="113">
        <f t="shared" si="6"/>
        <v>17503000</v>
      </c>
      <c r="J173" s="116">
        <v>10476100</v>
      </c>
      <c r="K173" s="116"/>
      <c r="L173" s="113">
        <f t="shared" si="7"/>
        <v>10476100</v>
      </c>
      <c r="M173" s="116">
        <v>11563700</v>
      </c>
    </row>
    <row r="174" spans="1:13" ht="15.75">
      <c r="A174" s="43" t="s">
        <v>225</v>
      </c>
      <c r="B174" s="68" t="s">
        <v>462</v>
      </c>
      <c r="C174" s="88" t="s">
        <v>559</v>
      </c>
      <c r="D174" s="88" t="s">
        <v>226</v>
      </c>
      <c r="E174" s="117">
        <v>17503000</v>
      </c>
      <c r="F174" s="117"/>
      <c r="G174" s="113">
        <f t="shared" si="8"/>
        <v>17503000</v>
      </c>
      <c r="H174" s="113"/>
      <c r="I174" s="113">
        <f t="shared" si="6"/>
        <v>17503000</v>
      </c>
      <c r="J174" s="117">
        <v>10476100</v>
      </c>
      <c r="K174" s="117"/>
      <c r="L174" s="113">
        <f t="shared" si="7"/>
        <v>10476100</v>
      </c>
      <c r="M174" s="117">
        <v>11563700</v>
      </c>
    </row>
    <row r="175" spans="1:13" ht="157.5">
      <c r="A175" s="42" t="s">
        <v>460</v>
      </c>
      <c r="B175" s="82" t="s">
        <v>461</v>
      </c>
      <c r="C175" s="87" t="s">
        <v>514</v>
      </c>
      <c r="D175" s="87" t="s">
        <v>122</v>
      </c>
      <c r="E175" s="116">
        <v>34600</v>
      </c>
      <c r="F175" s="116"/>
      <c r="G175" s="113">
        <f t="shared" si="8"/>
        <v>34600</v>
      </c>
      <c r="H175" s="113"/>
      <c r="I175" s="113">
        <f t="shared" si="6"/>
        <v>34600</v>
      </c>
      <c r="J175" s="116">
        <v>34600</v>
      </c>
      <c r="K175" s="116"/>
      <c r="L175" s="113">
        <f t="shared" si="7"/>
        <v>34600</v>
      </c>
      <c r="M175" s="116">
        <v>34600</v>
      </c>
    </row>
    <row r="176" spans="1:13" ht="47.25">
      <c r="A176" s="89" t="s">
        <v>429</v>
      </c>
      <c r="B176" s="80" t="s">
        <v>461</v>
      </c>
      <c r="C176" s="88" t="s">
        <v>559</v>
      </c>
      <c r="D176" s="88" t="s">
        <v>430</v>
      </c>
      <c r="E176" s="117">
        <v>34600</v>
      </c>
      <c r="F176" s="117"/>
      <c r="G176" s="113">
        <f t="shared" si="8"/>
        <v>34600</v>
      </c>
      <c r="H176" s="113"/>
      <c r="I176" s="113">
        <f t="shared" si="6"/>
        <v>34600</v>
      </c>
      <c r="J176" s="117">
        <v>34600</v>
      </c>
      <c r="K176" s="117"/>
      <c r="L176" s="113">
        <f t="shared" si="7"/>
        <v>34600</v>
      </c>
      <c r="M176" s="117">
        <v>34600</v>
      </c>
    </row>
    <row r="177" spans="1:13" ht="63">
      <c r="A177" s="42" t="s">
        <v>560</v>
      </c>
      <c r="B177" s="82" t="s">
        <v>349</v>
      </c>
      <c r="C177" s="77" t="s">
        <v>514</v>
      </c>
      <c r="D177" s="77" t="s">
        <v>122</v>
      </c>
      <c r="E177" s="113">
        <v>2246800</v>
      </c>
      <c r="F177" s="113"/>
      <c r="G177" s="113">
        <f t="shared" si="8"/>
        <v>2246800</v>
      </c>
      <c r="H177" s="113"/>
      <c r="I177" s="113">
        <f t="shared" si="6"/>
        <v>2246800</v>
      </c>
      <c r="J177" s="113">
        <v>2246800</v>
      </c>
      <c r="K177" s="113"/>
      <c r="L177" s="113">
        <f t="shared" si="7"/>
        <v>2246800</v>
      </c>
      <c r="M177" s="113">
        <v>2246800</v>
      </c>
    </row>
    <row r="178" spans="1:13" ht="47.25">
      <c r="A178" s="31" t="s">
        <v>350</v>
      </c>
      <c r="B178" s="80" t="s">
        <v>351</v>
      </c>
      <c r="C178" s="78" t="s">
        <v>514</v>
      </c>
      <c r="D178" s="78" t="s">
        <v>122</v>
      </c>
      <c r="E178" s="114">
        <v>2087400</v>
      </c>
      <c r="F178" s="114"/>
      <c r="G178" s="113">
        <f t="shared" si="8"/>
        <v>2087400</v>
      </c>
      <c r="H178" s="113"/>
      <c r="I178" s="113">
        <f t="shared" si="6"/>
        <v>2087400</v>
      </c>
      <c r="J178" s="114">
        <v>2087400</v>
      </c>
      <c r="K178" s="114"/>
      <c r="L178" s="113">
        <f t="shared" si="7"/>
        <v>2087400</v>
      </c>
      <c r="M178" s="114">
        <v>2087400</v>
      </c>
    </row>
    <row r="179" spans="1:13" ht="78.75">
      <c r="A179" s="43" t="s">
        <v>352</v>
      </c>
      <c r="B179" s="80" t="s">
        <v>353</v>
      </c>
      <c r="C179" s="78" t="s">
        <v>514</v>
      </c>
      <c r="D179" s="78" t="s">
        <v>122</v>
      </c>
      <c r="E179" s="114">
        <v>2087400</v>
      </c>
      <c r="F179" s="114"/>
      <c r="G179" s="113">
        <f t="shared" si="8"/>
        <v>2087400</v>
      </c>
      <c r="H179" s="113"/>
      <c r="I179" s="113">
        <f t="shared" si="6"/>
        <v>2087400</v>
      </c>
      <c r="J179" s="114">
        <v>2087400</v>
      </c>
      <c r="K179" s="114"/>
      <c r="L179" s="113">
        <f t="shared" si="7"/>
        <v>2087400</v>
      </c>
      <c r="M179" s="114">
        <v>2087400</v>
      </c>
    </row>
    <row r="180" spans="1:13" ht="63">
      <c r="A180" s="43" t="s">
        <v>114</v>
      </c>
      <c r="B180" s="80" t="s">
        <v>353</v>
      </c>
      <c r="C180" s="78" t="s">
        <v>556</v>
      </c>
      <c r="D180" s="78" t="s">
        <v>115</v>
      </c>
      <c r="E180" s="114">
        <v>372400</v>
      </c>
      <c r="F180" s="114"/>
      <c r="G180" s="113">
        <f t="shared" si="8"/>
        <v>372400</v>
      </c>
      <c r="H180" s="113"/>
      <c r="I180" s="113">
        <f t="shared" si="6"/>
        <v>372400</v>
      </c>
      <c r="J180" s="114">
        <v>372400</v>
      </c>
      <c r="K180" s="114"/>
      <c r="L180" s="113">
        <f t="shared" si="7"/>
        <v>372400</v>
      </c>
      <c r="M180" s="114">
        <v>372400</v>
      </c>
    </row>
    <row r="181" spans="1:13" ht="31.5">
      <c r="A181" s="43" t="s">
        <v>289</v>
      </c>
      <c r="B181" s="80" t="s">
        <v>353</v>
      </c>
      <c r="C181" s="78" t="s">
        <v>556</v>
      </c>
      <c r="D181" s="78" t="s">
        <v>290</v>
      </c>
      <c r="E181" s="114">
        <v>1715000</v>
      </c>
      <c r="F181" s="114"/>
      <c r="G181" s="113">
        <f t="shared" si="8"/>
        <v>1715000</v>
      </c>
      <c r="H181" s="113"/>
      <c r="I181" s="113">
        <f t="shared" si="6"/>
        <v>1715000</v>
      </c>
      <c r="J181" s="114">
        <v>1715000</v>
      </c>
      <c r="K181" s="114"/>
      <c r="L181" s="113">
        <f t="shared" si="7"/>
        <v>1715000</v>
      </c>
      <c r="M181" s="114">
        <v>1715000</v>
      </c>
    </row>
    <row r="182" spans="1:13" ht="31.5">
      <c r="A182" s="43" t="s">
        <v>354</v>
      </c>
      <c r="B182" s="80" t="s">
        <v>355</v>
      </c>
      <c r="C182" s="78" t="s">
        <v>514</v>
      </c>
      <c r="D182" s="78" t="s">
        <v>122</v>
      </c>
      <c r="E182" s="114">
        <v>159400</v>
      </c>
      <c r="F182" s="114"/>
      <c r="G182" s="113">
        <f t="shared" si="8"/>
        <v>159400</v>
      </c>
      <c r="H182" s="113"/>
      <c r="I182" s="113">
        <f t="shared" si="6"/>
        <v>159400</v>
      </c>
      <c r="J182" s="114">
        <v>159400</v>
      </c>
      <c r="K182" s="114"/>
      <c r="L182" s="113">
        <f t="shared" si="7"/>
        <v>159400</v>
      </c>
      <c r="M182" s="114">
        <v>159400</v>
      </c>
    </row>
    <row r="183" spans="1:13" ht="78.75">
      <c r="A183" s="43" t="s">
        <v>352</v>
      </c>
      <c r="B183" s="80" t="s">
        <v>356</v>
      </c>
      <c r="C183" s="78" t="s">
        <v>514</v>
      </c>
      <c r="D183" s="78" t="s">
        <v>122</v>
      </c>
      <c r="E183" s="114">
        <v>159400</v>
      </c>
      <c r="F183" s="114"/>
      <c r="G183" s="113">
        <f t="shared" si="8"/>
        <v>159400</v>
      </c>
      <c r="H183" s="113"/>
      <c r="I183" s="113">
        <f t="shared" si="6"/>
        <v>159400</v>
      </c>
      <c r="J183" s="114">
        <v>159400</v>
      </c>
      <c r="K183" s="114"/>
      <c r="L183" s="113">
        <f t="shared" si="7"/>
        <v>159400</v>
      </c>
      <c r="M183" s="114">
        <v>159400</v>
      </c>
    </row>
    <row r="184" spans="1:13" ht="31.5">
      <c r="A184" s="43" t="s">
        <v>289</v>
      </c>
      <c r="B184" s="80" t="s">
        <v>356</v>
      </c>
      <c r="C184" s="78" t="s">
        <v>556</v>
      </c>
      <c r="D184" s="78" t="s">
        <v>290</v>
      </c>
      <c r="E184" s="114">
        <v>159400</v>
      </c>
      <c r="F184" s="114"/>
      <c r="G184" s="113">
        <f t="shared" si="8"/>
        <v>159400</v>
      </c>
      <c r="H184" s="113"/>
      <c r="I184" s="113">
        <f t="shared" si="6"/>
        <v>159400</v>
      </c>
      <c r="J184" s="114">
        <v>159400</v>
      </c>
      <c r="K184" s="114"/>
      <c r="L184" s="113">
        <f t="shared" si="7"/>
        <v>159400</v>
      </c>
      <c r="M184" s="114">
        <v>159400</v>
      </c>
    </row>
    <row r="185" spans="1:13" ht="94.5">
      <c r="A185" s="42" t="s">
        <v>61</v>
      </c>
      <c r="B185" s="82" t="s">
        <v>291</v>
      </c>
      <c r="C185" s="77" t="s">
        <v>514</v>
      </c>
      <c r="D185" s="77" t="s">
        <v>122</v>
      </c>
      <c r="E185" s="113">
        <v>287099929.55000001</v>
      </c>
      <c r="F185" s="113">
        <v>-800000</v>
      </c>
      <c r="G185" s="113">
        <f t="shared" si="8"/>
        <v>286299929.55000001</v>
      </c>
      <c r="H185" s="113">
        <v>3511200</v>
      </c>
      <c r="I185" s="113">
        <f t="shared" si="6"/>
        <v>289811129.55000001</v>
      </c>
      <c r="J185" s="113">
        <v>276102600</v>
      </c>
      <c r="K185" s="113"/>
      <c r="L185" s="113">
        <f t="shared" si="7"/>
        <v>276102600</v>
      </c>
      <c r="M185" s="113">
        <v>276102600</v>
      </c>
    </row>
    <row r="186" spans="1:13" ht="31.5">
      <c r="A186" s="43" t="s">
        <v>50</v>
      </c>
      <c r="B186" s="80" t="s">
        <v>292</v>
      </c>
      <c r="C186" s="78" t="s">
        <v>514</v>
      </c>
      <c r="D186" s="78" t="s">
        <v>122</v>
      </c>
      <c r="E186" s="114">
        <v>97877729.549999997</v>
      </c>
      <c r="F186" s="114"/>
      <c r="G186" s="113">
        <f t="shared" si="8"/>
        <v>97877729.549999997</v>
      </c>
      <c r="H186" s="113">
        <v>2505800</v>
      </c>
      <c r="I186" s="113">
        <f t="shared" si="6"/>
        <v>100383529.55</v>
      </c>
      <c r="J186" s="114">
        <v>94313800</v>
      </c>
      <c r="K186" s="114"/>
      <c r="L186" s="113">
        <f t="shared" si="7"/>
        <v>94313800</v>
      </c>
      <c r="M186" s="114">
        <v>94313800</v>
      </c>
    </row>
    <row r="187" spans="1:13" ht="47.25">
      <c r="A187" s="43" t="s">
        <v>51</v>
      </c>
      <c r="B187" s="80" t="s">
        <v>293</v>
      </c>
      <c r="C187" s="78" t="s">
        <v>514</v>
      </c>
      <c r="D187" s="78" t="s">
        <v>122</v>
      </c>
      <c r="E187" s="114">
        <v>26506722.800000001</v>
      </c>
      <c r="F187" s="114"/>
      <c r="G187" s="113">
        <f t="shared" si="8"/>
        <v>26506722.800000001</v>
      </c>
      <c r="H187" s="113"/>
      <c r="I187" s="113">
        <f t="shared" si="6"/>
        <v>26506722.800000001</v>
      </c>
      <c r="J187" s="114">
        <v>26029600</v>
      </c>
      <c r="K187" s="114"/>
      <c r="L187" s="113">
        <f t="shared" si="7"/>
        <v>26029600</v>
      </c>
      <c r="M187" s="114">
        <v>26029600</v>
      </c>
    </row>
    <row r="188" spans="1:13" ht="31.5">
      <c r="A188" s="43" t="s">
        <v>289</v>
      </c>
      <c r="B188" s="80" t="s">
        <v>293</v>
      </c>
      <c r="C188" s="78" t="s">
        <v>553</v>
      </c>
      <c r="D188" s="78" t="s">
        <v>290</v>
      </c>
      <c r="E188" s="114">
        <v>26506722.800000001</v>
      </c>
      <c r="F188" s="114"/>
      <c r="G188" s="113">
        <f t="shared" si="8"/>
        <v>26506722.800000001</v>
      </c>
      <c r="H188" s="113"/>
      <c r="I188" s="113">
        <f t="shared" si="6"/>
        <v>26506722.800000001</v>
      </c>
      <c r="J188" s="114">
        <v>26029600</v>
      </c>
      <c r="K188" s="114"/>
      <c r="L188" s="113">
        <f t="shared" si="7"/>
        <v>26029600</v>
      </c>
      <c r="M188" s="114">
        <v>26029600</v>
      </c>
    </row>
    <row r="189" spans="1:13" ht="78.75">
      <c r="A189" s="43" t="s">
        <v>62</v>
      </c>
      <c r="B189" s="80" t="s">
        <v>307</v>
      </c>
      <c r="C189" s="78" t="s">
        <v>514</v>
      </c>
      <c r="D189" s="78" t="s">
        <v>122</v>
      </c>
      <c r="E189" s="114">
        <v>16904806.75</v>
      </c>
      <c r="F189" s="114"/>
      <c r="G189" s="113">
        <f t="shared" si="8"/>
        <v>16904806.75</v>
      </c>
      <c r="H189" s="113"/>
      <c r="I189" s="113">
        <f t="shared" si="6"/>
        <v>16904806.75</v>
      </c>
      <c r="J189" s="114">
        <v>16441900</v>
      </c>
      <c r="K189" s="114"/>
      <c r="L189" s="113">
        <f t="shared" si="7"/>
        <v>16441900</v>
      </c>
      <c r="M189" s="114">
        <v>16441900</v>
      </c>
    </row>
    <row r="190" spans="1:13" ht="31.5">
      <c r="A190" s="43" t="s">
        <v>289</v>
      </c>
      <c r="B190" s="80" t="s">
        <v>307</v>
      </c>
      <c r="C190" s="78" t="s">
        <v>551</v>
      </c>
      <c r="D190" s="78" t="s">
        <v>290</v>
      </c>
      <c r="E190" s="114">
        <v>16904806.75</v>
      </c>
      <c r="F190" s="114"/>
      <c r="G190" s="113">
        <f t="shared" si="8"/>
        <v>16904806.75</v>
      </c>
      <c r="H190" s="113"/>
      <c r="I190" s="113">
        <f t="shared" si="6"/>
        <v>16904806.75</v>
      </c>
      <c r="J190" s="114">
        <v>16441900</v>
      </c>
      <c r="K190" s="114"/>
      <c r="L190" s="113">
        <f t="shared" si="7"/>
        <v>16441900</v>
      </c>
      <c r="M190" s="114">
        <v>16441900</v>
      </c>
    </row>
    <row r="191" spans="1:13" ht="47.25">
      <c r="A191" s="31" t="s">
        <v>321</v>
      </c>
      <c r="B191" s="80" t="s">
        <v>322</v>
      </c>
      <c r="C191" s="78" t="s">
        <v>514</v>
      </c>
      <c r="D191" s="78" t="s">
        <v>122</v>
      </c>
      <c r="E191" s="114">
        <v>7107100</v>
      </c>
      <c r="F191" s="114"/>
      <c r="G191" s="113">
        <f t="shared" si="8"/>
        <v>7107100</v>
      </c>
      <c r="H191" s="113"/>
      <c r="I191" s="113">
        <f t="shared" si="6"/>
        <v>7107100</v>
      </c>
      <c r="J191" s="114">
        <v>6906300</v>
      </c>
      <c r="K191" s="114"/>
      <c r="L191" s="113">
        <f t="shared" si="7"/>
        <v>6906300</v>
      </c>
      <c r="M191" s="114">
        <v>6906300</v>
      </c>
    </row>
    <row r="192" spans="1:13" ht="31.5">
      <c r="A192" s="43" t="s">
        <v>289</v>
      </c>
      <c r="B192" s="80" t="s">
        <v>322</v>
      </c>
      <c r="C192" s="78" t="s">
        <v>554</v>
      </c>
      <c r="D192" s="78" t="s">
        <v>290</v>
      </c>
      <c r="E192" s="114">
        <v>5554700</v>
      </c>
      <c r="F192" s="114"/>
      <c r="G192" s="113">
        <f t="shared" si="8"/>
        <v>5554700</v>
      </c>
      <c r="H192" s="113"/>
      <c r="I192" s="113">
        <f t="shared" si="6"/>
        <v>5554700</v>
      </c>
      <c r="J192" s="114">
        <v>6906300</v>
      </c>
      <c r="K192" s="114"/>
      <c r="L192" s="113">
        <f t="shared" si="7"/>
        <v>6906300</v>
      </c>
      <c r="M192" s="114">
        <v>6906300</v>
      </c>
    </row>
    <row r="193" spans="1:13" ht="31.5">
      <c r="A193" s="43" t="s">
        <v>289</v>
      </c>
      <c r="B193" s="80" t="s">
        <v>322</v>
      </c>
      <c r="C193" s="78" t="s">
        <v>574</v>
      </c>
      <c r="D193" s="78" t="s">
        <v>290</v>
      </c>
      <c r="E193" s="114">
        <v>1552400</v>
      </c>
      <c r="F193" s="114"/>
      <c r="G193" s="113">
        <f t="shared" si="8"/>
        <v>1552400</v>
      </c>
      <c r="H193" s="113"/>
      <c r="I193" s="113">
        <f t="shared" si="6"/>
        <v>1552400</v>
      </c>
      <c r="J193" s="114">
        <v>0</v>
      </c>
      <c r="K193" s="114"/>
      <c r="L193" s="113">
        <f t="shared" si="7"/>
        <v>0</v>
      </c>
      <c r="M193" s="114">
        <v>0</v>
      </c>
    </row>
    <row r="194" spans="1:13" ht="78.75">
      <c r="A194" s="31" t="s">
        <v>357</v>
      </c>
      <c r="B194" s="80" t="s">
        <v>358</v>
      </c>
      <c r="C194" s="78" t="s">
        <v>514</v>
      </c>
      <c r="D194" s="78" t="s">
        <v>122</v>
      </c>
      <c r="E194" s="114">
        <v>2298500</v>
      </c>
      <c r="F194" s="114"/>
      <c r="G194" s="113">
        <f t="shared" si="8"/>
        <v>2298500</v>
      </c>
      <c r="H194" s="113"/>
      <c r="I194" s="113">
        <f t="shared" si="6"/>
        <v>2298500</v>
      </c>
      <c r="J194" s="114">
        <v>2298500</v>
      </c>
      <c r="K194" s="114"/>
      <c r="L194" s="113">
        <f t="shared" si="7"/>
        <v>2298500</v>
      </c>
      <c r="M194" s="114">
        <v>2298500</v>
      </c>
    </row>
    <row r="195" spans="1:13" ht="31.5">
      <c r="A195" s="43" t="s">
        <v>289</v>
      </c>
      <c r="B195" s="80" t="s">
        <v>358</v>
      </c>
      <c r="C195" s="78" t="s">
        <v>556</v>
      </c>
      <c r="D195" s="78" t="s">
        <v>290</v>
      </c>
      <c r="E195" s="114">
        <v>2298500</v>
      </c>
      <c r="F195" s="114"/>
      <c r="G195" s="113">
        <f t="shared" si="8"/>
        <v>2298500</v>
      </c>
      <c r="H195" s="113"/>
      <c r="I195" s="113">
        <f t="shared" si="6"/>
        <v>2298500</v>
      </c>
      <c r="J195" s="114">
        <v>2298500</v>
      </c>
      <c r="K195" s="114"/>
      <c r="L195" s="113">
        <f t="shared" si="7"/>
        <v>2298500</v>
      </c>
      <c r="M195" s="114">
        <v>2298500</v>
      </c>
    </row>
    <row r="196" spans="1:13" ht="31.5">
      <c r="A196" s="43" t="s">
        <v>323</v>
      </c>
      <c r="B196" s="80" t="s">
        <v>324</v>
      </c>
      <c r="C196" s="78" t="s">
        <v>514</v>
      </c>
      <c r="D196" s="78" t="s">
        <v>122</v>
      </c>
      <c r="E196" s="114">
        <v>5099400</v>
      </c>
      <c r="F196" s="114"/>
      <c r="G196" s="113">
        <f t="shared" si="8"/>
        <v>5099400</v>
      </c>
      <c r="H196" s="113"/>
      <c r="I196" s="113">
        <f t="shared" si="6"/>
        <v>5099400</v>
      </c>
      <c r="J196" s="114">
        <v>5099400</v>
      </c>
      <c r="K196" s="114"/>
      <c r="L196" s="113">
        <f t="shared" si="7"/>
        <v>5099400</v>
      </c>
      <c r="M196" s="114">
        <v>5099400</v>
      </c>
    </row>
    <row r="197" spans="1:13" ht="31.5">
      <c r="A197" s="43" t="s">
        <v>289</v>
      </c>
      <c r="B197" s="80" t="s">
        <v>324</v>
      </c>
      <c r="C197" s="78" t="s">
        <v>551</v>
      </c>
      <c r="D197" s="78" t="s">
        <v>290</v>
      </c>
      <c r="E197" s="114">
        <v>5099400</v>
      </c>
      <c r="F197" s="114"/>
      <c r="G197" s="113">
        <f t="shared" si="8"/>
        <v>5099400</v>
      </c>
      <c r="H197" s="113"/>
      <c r="I197" s="113">
        <f t="shared" si="6"/>
        <v>5099400</v>
      </c>
      <c r="J197" s="114">
        <v>5099400</v>
      </c>
      <c r="K197" s="114"/>
      <c r="L197" s="113">
        <f t="shared" si="7"/>
        <v>5099400</v>
      </c>
      <c r="M197" s="114">
        <v>5099400</v>
      </c>
    </row>
    <row r="198" spans="1:13" ht="94.5">
      <c r="A198" s="43" t="s">
        <v>325</v>
      </c>
      <c r="B198" s="67" t="s">
        <v>326</v>
      </c>
      <c r="C198" s="70" t="s">
        <v>514</v>
      </c>
      <c r="D198" s="70" t="s">
        <v>122</v>
      </c>
      <c r="E198" s="124">
        <v>2423100</v>
      </c>
      <c r="F198" s="124"/>
      <c r="G198" s="113">
        <f t="shared" si="8"/>
        <v>2423100</v>
      </c>
      <c r="H198" s="173">
        <v>103300</v>
      </c>
      <c r="I198" s="113">
        <f t="shared" si="6"/>
        <v>2526400</v>
      </c>
      <c r="J198" s="124">
        <v>0</v>
      </c>
      <c r="K198" s="124"/>
      <c r="L198" s="113">
        <f t="shared" si="7"/>
        <v>0</v>
      </c>
      <c r="M198" s="124">
        <v>0</v>
      </c>
    </row>
    <row r="199" spans="1:13" ht="31.5">
      <c r="A199" s="43" t="s">
        <v>289</v>
      </c>
      <c r="B199" s="69" t="s">
        <v>326</v>
      </c>
      <c r="C199" s="78" t="s">
        <v>553</v>
      </c>
      <c r="D199" s="78" t="s">
        <v>290</v>
      </c>
      <c r="E199" s="114">
        <v>0</v>
      </c>
      <c r="F199" s="114"/>
      <c r="G199" s="113">
        <f t="shared" si="8"/>
        <v>0</v>
      </c>
      <c r="H199" s="113"/>
      <c r="I199" s="113">
        <f t="shared" si="6"/>
        <v>0</v>
      </c>
      <c r="J199" s="114">
        <v>0</v>
      </c>
      <c r="K199" s="114"/>
      <c r="L199" s="113">
        <f t="shared" si="7"/>
        <v>0</v>
      </c>
      <c r="M199" s="114">
        <v>0</v>
      </c>
    </row>
    <row r="200" spans="1:13" ht="31.5">
      <c r="A200" s="43" t="s">
        <v>289</v>
      </c>
      <c r="B200" s="69" t="s">
        <v>326</v>
      </c>
      <c r="C200" s="78" t="s">
        <v>551</v>
      </c>
      <c r="D200" s="78" t="s">
        <v>290</v>
      </c>
      <c r="E200" s="114">
        <v>764050</v>
      </c>
      <c r="F200" s="114"/>
      <c r="G200" s="113">
        <f t="shared" si="8"/>
        <v>764050</v>
      </c>
      <c r="H200" s="113"/>
      <c r="I200" s="113">
        <f t="shared" si="6"/>
        <v>764050</v>
      </c>
      <c r="J200" s="114">
        <v>0</v>
      </c>
      <c r="K200" s="114"/>
      <c r="L200" s="113">
        <f t="shared" si="7"/>
        <v>0</v>
      </c>
      <c r="M200" s="114">
        <v>0</v>
      </c>
    </row>
    <row r="201" spans="1:13" ht="31.5">
      <c r="A201" s="43" t="s">
        <v>289</v>
      </c>
      <c r="B201" s="67" t="s">
        <v>326</v>
      </c>
      <c r="C201" s="78" t="s">
        <v>554</v>
      </c>
      <c r="D201" s="78" t="s">
        <v>290</v>
      </c>
      <c r="E201" s="114">
        <v>298150</v>
      </c>
      <c r="F201" s="114"/>
      <c r="G201" s="113">
        <f t="shared" si="8"/>
        <v>298150</v>
      </c>
      <c r="H201" s="113"/>
      <c r="I201" s="113">
        <f t="shared" si="6"/>
        <v>298150</v>
      </c>
      <c r="J201" s="114">
        <v>0</v>
      </c>
      <c r="K201" s="114"/>
      <c r="L201" s="113">
        <f t="shared" si="7"/>
        <v>0</v>
      </c>
      <c r="M201" s="114">
        <v>0</v>
      </c>
    </row>
    <row r="202" spans="1:13" ht="31.5">
      <c r="A202" s="43" t="s">
        <v>289</v>
      </c>
      <c r="B202" s="67" t="s">
        <v>326</v>
      </c>
      <c r="C202" s="78" t="s">
        <v>556</v>
      </c>
      <c r="D202" s="78" t="s">
        <v>290</v>
      </c>
      <c r="E202" s="114">
        <v>276200</v>
      </c>
      <c r="F202" s="114"/>
      <c r="G202" s="113">
        <f t="shared" si="8"/>
        <v>276200</v>
      </c>
      <c r="H202" s="113">
        <v>103300</v>
      </c>
      <c r="I202" s="113">
        <f t="shared" si="6"/>
        <v>379500</v>
      </c>
      <c r="J202" s="114">
        <v>0</v>
      </c>
      <c r="K202" s="114"/>
      <c r="L202" s="113">
        <f t="shared" si="7"/>
        <v>0</v>
      </c>
      <c r="M202" s="114">
        <v>0</v>
      </c>
    </row>
    <row r="203" spans="1:13" ht="94.5">
      <c r="A203" s="43" t="s">
        <v>52</v>
      </c>
      <c r="B203" s="80" t="s">
        <v>308</v>
      </c>
      <c r="C203" s="78" t="s">
        <v>514</v>
      </c>
      <c r="D203" s="78" t="s">
        <v>122</v>
      </c>
      <c r="E203" s="114">
        <v>30030500</v>
      </c>
      <c r="F203" s="114"/>
      <c r="G203" s="113">
        <f t="shared" si="8"/>
        <v>30030500</v>
      </c>
      <c r="H203" s="113">
        <v>1922000</v>
      </c>
      <c r="I203" s="113">
        <f t="shared" si="6"/>
        <v>31952500</v>
      </c>
      <c r="J203" s="114">
        <v>30030500</v>
      </c>
      <c r="K203" s="114"/>
      <c r="L203" s="113">
        <f t="shared" si="7"/>
        <v>30030500</v>
      </c>
      <c r="M203" s="114">
        <v>30030500</v>
      </c>
    </row>
    <row r="204" spans="1:13" ht="31.5">
      <c r="A204" s="43" t="s">
        <v>289</v>
      </c>
      <c r="B204" s="80" t="s">
        <v>308</v>
      </c>
      <c r="C204" s="78" t="s">
        <v>553</v>
      </c>
      <c r="D204" s="78" t="s">
        <v>290</v>
      </c>
      <c r="E204" s="114">
        <v>11773200</v>
      </c>
      <c r="F204" s="114"/>
      <c r="G204" s="113">
        <f t="shared" si="8"/>
        <v>11773200</v>
      </c>
      <c r="H204" s="113">
        <v>1133600</v>
      </c>
      <c r="I204" s="113">
        <f t="shared" ref="I204:I267" si="9">G204+H204</f>
        <v>12906800</v>
      </c>
      <c r="J204" s="114">
        <v>11773200</v>
      </c>
      <c r="K204" s="114"/>
      <c r="L204" s="113">
        <f t="shared" ref="L204:L267" si="10">J204+K204</f>
        <v>11773200</v>
      </c>
      <c r="M204" s="114">
        <v>11773200</v>
      </c>
    </row>
    <row r="205" spans="1:13" ht="31.5">
      <c r="A205" s="31" t="s">
        <v>289</v>
      </c>
      <c r="B205" s="80" t="s">
        <v>308</v>
      </c>
      <c r="C205" s="78" t="s">
        <v>551</v>
      </c>
      <c r="D205" s="78" t="s">
        <v>290</v>
      </c>
      <c r="E205" s="114">
        <v>17307800</v>
      </c>
      <c r="F205" s="114"/>
      <c r="G205" s="113">
        <f t="shared" si="8"/>
        <v>17307800</v>
      </c>
      <c r="H205" s="113">
        <v>788400</v>
      </c>
      <c r="I205" s="113">
        <f t="shared" si="9"/>
        <v>18096200</v>
      </c>
      <c r="J205" s="114">
        <v>17307800</v>
      </c>
      <c r="K205" s="114"/>
      <c r="L205" s="113">
        <f t="shared" si="10"/>
        <v>17307800</v>
      </c>
      <c r="M205" s="114">
        <v>17307800</v>
      </c>
    </row>
    <row r="206" spans="1:13" ht="31.5">
      <c r="A206" s="31" t="s">
        <v>289</v>
      </c>
      <c r="B206" s="80" t="s">
        <v>308</v>
      </c>
      <c r="C206" s="78" t="s">
        <v>554</v>
      </c>
      <c r="D206" s="78" t="s">
        <v>290</v>
      </c>
      <c r="E206" s="114">
        <v>743000</v>
      </c>
      <c r="F206" s="114"/>
      <c r="G206" s="113">
        <f t="shared" si="8"/>
        <v>743000</v>
      </c>
      <c r="H206" s="113"/>
      <c r="I206" s="113">
        <f t="shared" si="9"/>
        <v>743000</v>
      </c>
      <c r="J206" s="114">
        <v>743000</v>
      </c>
      <c r="K206" s="114"/>
      <c r="L206" s="113">
        <f t="shared" si="10"/>
        <v>743000</v>
      </c>
      <c r="M206" s="114">
        <v>743000</v>
      </c>
    </row>
    <row r="207" spans="1:13" ht="31.5">
      <c r="A207" s="31" t="s">
        <v>289</v>
      </c>
      <c r="B207" s="80" t="s">
        <v>308</v>
      </c>
      <c r="C207" s="78" t="s">
        <v>556</v>
      </c>
      <c r="D207" s="78" t="s">
        <v>290</v>
      </c>
      <c r="E207" s="114">
        <v>206500</v>
      </c>
      <c r="F207" s="114"/>
      <c r="G207" s="113">
        <f t="shared" si="8"/>
        <v>206500</v>
      </c>
      <c r="H207" s="113"/>
      <c r="I207" s="113">
        <f t="shared" si="9"/>
        <v>206500</v>
      </c>
      <c r="J207" s="114">
        <v>206500</v>
      </c>
      <c r="K207" s="114"/>
      <c r="L207" s="113">
        <f t="shared" si="10"/>
        <v>206500</v>
      </c>
      <c r="M207" s="114">
        <v>206500</v>
      </c>
    </row>
    <row r="208" spans="1:13" ht="63">
      <c r="A208" s="43" t="s">
        <v>53</v>
      </c>
      <c r="B208" s="80" t="s">
        <v>309</v>
      </c>
      <c r="C208" s="78" t="s">
        <v>514</v>
      </c>
      <c r="D208" s="78" t="s">
        <v>122</v>
      </c>
      <c r="E208" s="114">
        <v>7507600</v>
      </c>
      <c r="F208" s="114"/>
      <c r="G208" s="113">
        <f t="shared" si="8"/>
        <v>7507600</v>
      </c>
      <c r="H208" s="113">
        <v>480500</v>
      </c>
      <c r="I208" s="113">
        <f t="shared" si="9"/>
        <v>7988100</v>
      </c>
      <c r="J208" s="114">
        <v>7507600</v>
      </c>
      <c r="K208" s="114"/>
      <c r="L208" s="113">
        <f t="shared" si="10"/>
        <v>7507600</v>
      </c>
      <c r="M208" s="114">
        <v>7507600</v>
      </c>
    </row>
    <row r="209" spans="1:13" ht="31.5">
      <c r="A209" s="43" t="s">
        <v>289</v>
      </c>
      <c r="B209" s="80" t="s">
        <v>309</v>
      </c>
      <c r="C209" s="78" t="s">
        <v>553</v>
      </c>
      <c r="D209" s="78" t="s">
        <v>290</v>
      </c>
      <c r="E209" s="114">
        <v>2943400</v>
      </c>
      <c r="F209" s="114"/>
      <c r="G209" s="113">
        <f t="shared" si="8"/>
        <v>2943400</v>
      </c>
      <c r="H209" s="113">
        <v>283400</v>
      </c>
      <c r="I209" s="113">
        <f t="shared" si="9"/>
        <v>3226800</v>
      </c>
      <c r="J209" s="114">
        <v>2943400</v>
      </c>
      <c r="K209" s="114"/>
      <c r="L209" s="113">
        <f t="shared" si="10"/>
        <v>2943400</v>
      </c>
      <c r="M209" s="114">
        <v>2943400</v>
      </c>
    </row>
    <row r="210" spans="1:13" ht="31.5">
      <c r="A210" s="31" t="s">
        <v>289</v>
      </c>
      <c r="B210" s="80" t="s">
        <v>309</v>
      </c>
      <c r="C210" s="78" t="s">
        <v>551</v>
      </c>
      <c r="D210" s="78" t="s">
        <v>290</v>
      </c>
      <c r="E210" s="114">
        <v>4326900</v>
      </c>
      <c r="F210" s="114"/>
      <c r="G210" s="113">
        <f t="shared" si="8"/>
        <v>4326900</v>
      </c>
      <c r="H210" s="113">
        <v>197100</v>
      </c>
      <c r="I210" s="113">
        <f t="shared" si="9"/>
        <v>4524000</v>
      </c>
      <c r="J210" s="114">
        <v>4326900</v>
      </c>
      <c r="K210" s="114"/>
      <c r="L210" s="113">
        <f t="shared" si="10"/>
        <v>4326900</v>
      </c>
      <c r="M210" s="114">
        <v>4326900</v>
      </c>
    </row>
    <row r="211" spans="1:13" ht="31.5">
      <c r="A211" s="31" t="s">
        <v>289</v>
      </c>
      <c r="B211" s="80" t="s">
        <v>309</v>
      </c>
      <c r="C211" s="78" t="s">
        <v>554</v>
      </c>
      <c r="D211" s="78" t="s">
        <v>290</v>
      </c>
      <c r="E211" s="114">
        <v>185600</v>
      </c>
      <c r="F211" s="114"/>
      <c r="G211" s="113">
        <f t="shared" ref="G211:G274" si="11">E211+F211</f>
        <v>185600</v>
      </c>
      <c r="H211" s="113"/>
      <c r="I211" s="113">
        <f t="shared" si="9"/>
        <v>185600</v>
      </c>
      <c r="J211" s="114">
        <v>185600</v>
      </c>
      <c r="K211" s="114"/>
      <c r="L211" s="113">
        <f t="shared" si="10"/>
        <v>185600</v>
      </c>
      <c r="M211" s="114">
        <v>185600</v>
      </c>
    </row>
    <row r="212" spans="1:13" ht="31.5">
      <c r="A212" s="31" t="s">
        <v>289</v>
      </c>
      <c r="B212" s="80" t="s">
        <v>309</v>
      </c>
      <c r="C212" s="78" t="s">
        <v>556</v>
      </c>
      <c r="D212" s="78" t="s">
        <v>290</v>
      </c>
      <c r="E212" s="114">
        <v>51700</v>
      </c>
      <c r="F212" s="114"/>
      <c r="G212" s="113">
        <f t="shared" si="11"/>
        <v>51700</v>
      </c>
      <c r="H212" s="113"/>
      <c r="I212" s="113">
        <f t="shared" si="9"/>
        <v>51700</v>
      </c>
      <c r="J212" s="114">
        <v>51700</v>
      </c>
      <c r="K212" s="114"/>
      <c r="L212" s="113">
        <f t="shared" si="10"/>
        <v>51700</v>
      </c>
      <c r="M212" s="114">
        <v>51700</v>
      </c>
    </row>
    <row r="213" spans="1:13" ht="47.25">
      <c r="A213" s="43" t="s">
        <v>54</v>
      </c>
      <c r="B213" s="80" t="s">
        <v>294</v>
      </c>
      <c r="C213" s="78" t="s">
        <v>514</v>
      </c>
      <c r="D213" s="78" t="s">
        <v>122</v>
      </c>
      <c r="E213" s="114">
        <v>177917200</v>
      </c>
      <c r="F213" s="114">
        <v>-800000</v>
      </c>
      <c r="G213" s="113">
        <f t="shared" si="11"/>
        <v>177117200</v>
      </c>
      <c r="H213" s="113">
        <v>1005400</v>
      </c>
      <c r="I213" s="113">
        <f t="shared" si="9"/>
        <v>178122600</v>
      </c>
      <c r="J213" s="114">
        <v>170502300</v>
      </c>
      <c r="K213" s="114"/>
      <c r="L213" s="113">
        <f t="shared" si="10"/>
        <v>170502300</v>
      </c>
      <c r="M213" s="114">
        <v>170502300</v>
      </c>
    </row>
    <row r="214" spans="1:13" ht="47.25">
      <c r="A214" s="43" t="s">
        <v>72</v>
      </c>
      <c r="B214" s="80" t="s">
        <v>295</v>
      </c>
      <c r="C214" s="78" t="s">
        <v>514</v>
      </c>
      <c r="D214" s="78" t="s">
        <v>122</v>
      </c>
      <c r="E214" s="114">
        <v>1000000</v>
      </c>
      <c r="F214" s="114"/>
      <c r="G214" s="113">
        <f t="shared" si="11"/>
        <v>1000000</v>
      </c>
      <c r="H214" s="113"/>
      <c r="I214" s="113">
        <f t="shared" si="9"/>
        <v>1000000</v>
      </c>
      <c r="J214" s="114">
        <v>0</v>
      </c>
      <c r="K214" s="114"/>
      <c r="L214" s="113">
        <f t="shared" si="10"/>
        <v>0</v>
      </c>
      <c r="M214" s="114">
        <v>0</v>
      </c>
    </row>
    <row r="215" spans="1:13" ht="31.5">
      <c r="A215" s="43" t="s">
        <v>289</v>
      </c>
      <c r="B215" s="80" t="s">
        <v>295</v>
      </c>
      <c r="C215" s="78" t="s">
        <v>553</v>
      </c>
      <c r="D215" s="78" t="s">
        <v>290</v>
      </c>
      <c r="E215" s="114">
        <v>480000</v>
      </c>
      <c r="F215" s="114"/>
      <c r="G215" s="113">
        <f t="shared" si="11"/>
        <v>480000</v>
      </c>
      <c r="H215" s="113"/>
      <c r="I215" s="113">
        <f t="shared" si="9"/>
        <v>480000</v>
      </c>
      <c r="J215" s="114">
        <v>0</v>
      </c>
      <c r="K215" s="114"/>
      <c r="L215" s="113">
        <f t="shared" si="10"/>
        <v>0</v>
      </c>
      <c r="M215" s="114">
        <v>0</v>
      </c>
    </row>
    <row r="216" spans="1:13" ht="31.5">
      <c r="A216" s="43" t="s">
        <v>289</v>
      </c>
      <c r="B216" s="80" t="s">
        <v>295</v>
      </c>
      <c r="C216" s="78" t="s">
        <v>551</v>
      </c>
      <c r="D216" s="78" t="s">
        <v>290</v>
      </c>
      <c r="E216" s="114">
        <v>450000</v>
      </c>
      <c r="F216" s="114"/>
      <c r="G216" s="113">
        <f t="shared" si="11"/>
        <v>450000</v>
      </c>
      <c r="H216" s="113"/>
      <c r="I216" s="113">
        <f t="shared" si="9"/>
        <v>450000</v>
      </c>
      <c r="J216" s="114">
        <v>0</v>
      </c>
      <c r="K216" s="114"/>
      <c r="L216" s="113">
        <f t="shared" si="10"/>
        <v>0</v>
      </c>
      <c r="M216" s="114">
        <v>0</v>
      </c>
    </row>
    <row r="217" spans="1:13" ht="31.5">
      <c r="A217" s="43" t="s">
        <v>289</v>
      </c>
      <c r="B217" s="80" t="s">
        <v>295</v>
      </c>
      <c r="C217" s="78" t="s">
        <v>554</v>
      </c>
      <c r="D217" s="78" t="s">
        <v>290</v>
      </c>
      <c r="E217" s="114">
        <v>50000</v>
      </c>
      <c r="F217" s="114"/>
      <c r="G217" s="113">
        <f t="shared" si="11"/>
        <v>50000</v>
      </c>
      <c r="H217" s="113"/>
      <c r="I217" s="113">
        <f t="shared" si="9"/>
        <v>50000</v>
      </c>
      <c r="J217" s="114">
        <v>0</v>
      </c>
      <c r="K217" s="114"/>
      <c r="L217" s="113">
        <f t="shared" si="10"/>
        <v>0</v>
      </c>
      <c r="M217" s="114">
        <v>0</v>
      </c>
    </row>
    <row r="218" spans="1:13" ht="31.5">
      <c r="A218" s="43" t="s">
        <v>289</v>
      </c>
      <c r="B218" s="80" t="s">
        <v>295</v>
      </c>
      <c r="C218" s="78" t="s">
        <v>556</v>
      </c>
      <c r="D218" s="78" t="s">
        <v>290</v>
      </c>
      <c r="E218" s="114">
        <v>20000</v>
      </c>
      <c r="F218" s="114"/>
      <c r="G218" s="113">
        <f t="shared" si="11"/>
        <v>20000</v>
      </c>
      <c r="H218" s="113"/>
      <c r="I218" s="113">
        <f t="shared" si="9"/>
        <v>20000</v>
      </c>
      <c r="J218" s="114">
        <v>0</v>
      </c>
      <c r="K218" s="114"/>
      <c r="L218" s="113">
        <f t="shared" si="10"/>
        <v>0</v>
      </c>
      <c r="M218" s="114">
        <v>0</v>
      </c>
    </row>
    <row r="219" spans="1:13" ht="110.25">
      <c r="A219" s="43" t="s">
        <v>464</v>
      </c>
      <c r="B219" s="80" t="s">
        <v>465</v>
      </c>
      <c r="C219" s="78" t="s">
        <v>514</v>
      </c>
      <c r="D219" s="78" t="s">
        <v>122</v>
      </c>
      <c r="E219" s="114">
        <v>1822100</v>
      </c>
      <c r="F219" s="114"/>
      <c r="G219" s="113">
        <f t="shared" si="11"/>
        <v>1822100</v>
      </c>
      <c r="H219" s="113"/>
      <c r="I219" s="113">
        <f t="shared" si="9"/>
        <v>1822100</v>
      </c>
      <c r="J219" s="114">
        <v>1822100</v>
      </c>
      <c r="K219" s="114"/>
      <c r="L219" s="113">
        <f t="shared" si="10"/>
        <v>1822100</v>
      </c>
      <c r="M219" s="114">
        <v>1822100</v>
      </c>
    </row>
    <row r="220" spans="1:13" ht="47.25">
      <c r="A220" s="43" t="s">
        <v>429</v>
      </c>
      <c r="B220" s="80" t="s">
        <v>465</v>
      </c>
      <c r="C220" s="78" t="s">
        <v>559</v>
      </c>
      <c r="D220" s="78" t="s">
        <v>430</v>
      </c>
      <c r="E220" s="114">
        <v>1822100</v>
      </c>
      <c r="F220" s="114"/>
      <c r="G220" s="113">
        <f t="shared" si="11"/>
        <v>1822100</v>
      </c>
      <c r="H220" s="113"/>
      <c r="I220" s="113">
        <f t="shared" si="9"/>
        <v>1822100</v>
      </c>
      <c r="J220" s="114">
        <v>1822100</v>
      </c>
      <c r="K220" s="114"/>
      <c r="L220" s="113">
        <f t="shared" si="10"/>
        <v>1822100</v>
      </c>
      <c r="M220" s="114">
        <v>1822100</v>
      </c>
    </row>
    <row r="221" spans="1:13" ht="409.5">
      <c r="A221" s="43" t="s">
        <v>296</v>
      </c>
      <c r="B221" s="80" t="s">
        <v>297</v>
      </c>
      <c r="C221" s="78" t="s">
        <v>514</v>
      </c>
      <c r="D221" s="78" t="s">
        <v>122</v>
      </c>
      <c r="E221" s="114">
        <v>137778200</v>
      </c>
      <c r="F221" s="114"/>
      <c r="G221" s="113">
        <f t="shared" si="11"/>
        <v>137778200</v>
      </c>
      <c r="H221" s="113">
        <v>1805400</v>
      </c>
      <c r="I221" s="113">
        <f t="shared" si="9"/>
        <v>139583600</v>
      </c>
      <c r="J221" s="114">
        <v>133389600</v>
      </c>
      <c r="K221" s="114"/>
      <c r="L221" s="113">
        <f t="shared" si="10"/>
        <v>133389600</v>
      </c>
      <c r="M221" s="114">
        <v>133389600</v>
      </c>
    </row>
    <row r="222" spans="1:13" ht="31.5">
      <c r="A222" s="43" t="s">
        <v>289</v>
      </c>
      <c r="B222" s="80" t="s">
        <v>297</v>
      </c>
      <c r="C222" s="78" t="s">
        <v>553</v>
      </c>
      <c r="D222" s="78" t="s">
        <v>290</v>
      </c>
      <c r="E222" s="114">
        <v>54473734</v>
      </c>
      <c r="F222" s="114"/>
      <c r="G222" s="113">
        <f t="shared" si="11"/>
        <v>54473734</v>
      </c>
      <c r="H222" s="113">
        <v>797900</v>
      </c>
      <c r="I222" s="113">
        <f t="shared" si="9"/>
        <v>55271634</v>
      </c>
      <c r="J222" s="114">
        <v>52400500</v>
      </c>
      <c r="K222" s="114"/>
      <c r="L222" s="113">
        <f t="shared" si="10"/>
        <v>52400500</v>
      </c>
      <c r="M222" s="114">
        <v>52400500</v>
      </c>
    </row>
    <row r="223" spans="1:13" ht="31.5">
      <c r="A223" s="43" t="s">
        <v>289</v>
      </c>
      <c r="B223" s="80" t="s">
        <v>297</v>
      </c>
      <c r="C223" s="78" t="s">
        <v>551</v>
      </c>
      <c r="D223" s="78" t="s">
        <v>290</v>
      </c>
      <c r="E223" s="114">
        <v>83304466</v>
      </c>
      <c r="F223" s="114"/>
      <c r="G223" s="113">
        <f t="shared" si="11"/>
        <v>83304466</v>
      </c>
      <c r="H223" s="113">
        <v>1007500</v>
      </c>
      <c r="I223" s="113">
        <f t="shared" si="9"/>
        <v>84311966</v>
      </c>
      <c r="J223" s="114">
        <v>80989100</v>
      </c>
      <c r="K223" s="114"/>
      <c r="L223" s="113">
        <f t="shared" si="10"/>
        <v>80989100</v>
      </c>
      <c r="M223" s="114">
        <v>80989100</v>
      </c>
    </row>
    <row r="224" spans="1:13" ht="94.5">
      <c r="A224" s="43" t="s">
        <v>57</v>
      </c>
      <c r="B224" s="80" t="s">
        <v>298</v>
      </c>
      <c r="C224" s="78" t="s">
        <v>514</v>
      </c>
      <c r="D224" s="78" t="s">
        <v>122</v>
      </c>
      <c r="E224" s="114">
        <v>10811500</v>
      </c>
      <c r="F224" s="114"/>
      <c r="G224" s="113">
        <f t="shared" si="11"/>
        <v>10811500</v>
      </c>
      <c r="H224" s="113"/>
      <c r="I224" s="113">
        <f t="shared" si="9"/>
        <v>10811500</v>
      </c>
      <c r="J224" s="114">
        <v>10811500</v>
      </c>
      <c r="K224" s="114"/>
      <c r="L224" s="113">
        <f t="shared" si="10"/>
        <v>10811500</v>
      </c>
      <c r="M224" s="114">
        <v>10811500</v>
      </c>
    </row>
    <row r="225" spans="1:13" ht="31.5">
      <c r="A225" s="43" t="s">
        <v>289</v>
      </c>
      <c r="B225" s="80" t="s">
        <v>298</v>
      </c>
      <c r="C225" s="78" t="s">
        <v>553</v>
      </c>
      <c r="D225" s="78" t="s">
        <v>290</v>
      </c>
      <c r="E225" s="114">
        <v>1196300</v>
      </c>
      <c r="F225" s="114"/>
      <c r="G225" s="113">
        <f t="shared" si="11"/>
        <v>1196300</v>
      </c>
      <c r="H225" s="113"/>
      <c r="I225" s="113">
        <f t="shared" si="9"/>
        <v>1196300</v>
      </c>
      <c r="J225" s="114">
        <v>1191800</v>
      </c>
      <c r="K225" s="114"/>
      <c r="L225" s="113">
        <f t="shared" si="10"/>
        <v>1191800</v>
      </c>
      <c r="M225" s="114">
        <v>1191800</v>
      </c>
    </row>
    <row r="226" spans="1:13" ht="31.5">
      <c r="A226" s="43" t="s">
        <v>289</v>
      </c>
      <c r="B226" s="80" t="s">
        <v>298</v>
      </c>
      <c r="C226" s="78" t="s">
        <v>551</v>
      </c>
      <c r="D226" s="78" t="s">
        <v>290</v>
      </c>
      <c r="E226" s="114">
        <v>9437800</v>
      </c>
      <c r="F226" s="114"/>
      <c r="G226" s="113">
        <f t="shared" si="11"/>
        <v>9437800</v>
      </c>
      <c r="H226" s="113"/>
      <c r="I226" s="113">
        <f t="shared" si="9"/>
        <v>9437800</v>
      </c>
      <c r="J226" s="114">
        <v>9442300</v>
      </c>
      <c r="K226" s="114"/>
      <c r="L226" s="113">
        <f t="shared" si="10"/>
        <v>9442300</v>
      </c>
      <c r="M226" s="114">
        <v>9442300</v>
      </c>
    </row>
    <row r="227" spans="1:13" ht="47.25">
      <c r="A227" s="43" t="s">
        <v>429</v>
      </c>
      <c r="B227" s="80" t="s">
        <v>298</v>
      </c>
      <c r="C227" s="78" t="s">
        <v>559</v>
      </c>
      <c r="D227" s="78" t="s">
        <v>430</v>
      </c>
      <c r="E227" s="114">
        <v>177400</v>
      </c>
      <c r="F227" s="114"/>
      <c r="G227" s="113">
        <f t="shared" si="11"/>
        <v>177400</v>
      </c>
      <c r="H227" s="113"/>
      <c r="I227" s="113">
        <f t="shared" si="9"/>
        <v>177400</v>
      </c>
      <c r="J227" s="114">
        <v>177400</v>
      </c>
      <c r="K227" s="114"/>
      <c r="L227" s="113">
        <f t="shared" si="10"/>
        <v>177400</v>
      </c>
      <c r="M227" s="114">
        <v>177400</v>
      </c>
    </row>
    <row r="228" spans="1:13" ht="78.75">
      <c r="A228" s="43" t="s">
        <v>466</v>
      </c>
      <c r="B228" s="80" t="s">
        <v>467</v>
      </c>
      <c r="C228" s="78" t="s">
        <v>514</v>
      </c>
      <c r="D228" s="78" t="s">
        <v>122</v>
      </c>
      <c r="E228" s="114">
        <v>22745400</v>
      </c>
      <c r="F228" s="114">
        <v>-800000</v>
      </c>
      <c r="G228" s="113">
        <f t="shared" si="11"/>
        <v>21945400</v>
      </c>
      <c r="H228" s="114">
        <v>-800000</v>
      </c>
      <c r="I228" s="113">
        <f t="shared" si="9"/>
        <v>21145400</v>
      </c>
      <c r="J228" s="114">
        <v>22745400</v>
      </c>
      <c r="K228" s="114"/>
      <c r="L228" s="113">
        <f t="shared" si="10"/>
        <v>22745400</v>
      </c>
      <c r="M228" s="114">
        <v>22745400</v>
      </c>
    </row>
    <row r="229" spans="1:13" ht="47.25">
      <c r="A229" s="43" t="s">
        <v>429</v>
      </c>
      <c r="B229" s="80" t="s">
        <v>467</v>
      </c>
      <c r="C229" s="78" t="s">
        <v>559</v>
      </c>
      <c r="D229" s="78" t="s">
        <v>430</v>
      </c>
      <c r="E229" s="114">
        <v>14416200</v>
      </c>
      <c r="F229" s="114"/>
      <c r="G229" s="113">
        <f t="shared" si="11"/>
        <v>14416200</v>
      </c>
      <c r="H229" s="114">
        <v>-800000</v>
      </c>
      <c r="I229" s="113">
        <f t="shared" si="9"/>
        <v>13616200</v>
      </c>
      <c r="J229" s="114">
        <v>14416200</v>
      </c>
      <c r="K229" s="114"/>
      <c r="L229" s="113">
        <f t="shared" si="10"/>
        <v>14416200</v>
      </c>
      <c r="M229" s="114">
        <v>14416200</v>
      </c>
    </row>
    <row r="230" spans="1:13" ht="63">
      <c r="A230" s="43" t="s">
        <v>435</v>
      </c>
      <c r="B230" s="80" t="s">
        <v>467</v>
      </c>
      <c r="C230" s="78" t="s">
        <v>559</v>
      </c>
      <c r="D230" s="78" t="s">
        <v>436</v>
      </c>
      <c r="E230" s="114">
        <v>8329200</v>
      </c>
      <c r="F230" s="114">
        <v>-800000</v>
      </c>
      <c r="G230" s="113">
        <f t="shared" si="11"/>
        <v>7529200</v>
      </c>
      <c r="H230" s="114"/>
      <c r="I230" s="113">
        <f t="shared" si="9"/>
        <v>7529200</v>
      </c>
      <c r="J230" s="114">
        <v>8329200</v>
      </c>
      <c r="K230" s="114"/>
      <c r="L230" s="113">
        <f t="shared" si="10"/>
        <v>8329200</v>
      </c>
      <c r="M230" s="114">
        <v>8329200</v>
      </c>
    </row>
    <row r="231" spans="1:13" ht="141.75">
      <c r="A231" s="43" t="s">
        <v>310</v>
      </c>
      <c r="B231" s="80" t="s">
        <v>311</v>
      </c>
      <c r="C231" s="78" t="s">
        <v>514</v>
      </c>
      <c r="D231" s="78" t="s">
        <v>122</v>
      </c>
      <c r="E231" s="114">
        <v>1699600</v>
      </c>
      <c r="F231" s="114"/>
      <c r="G231" s="113">
        <f t="shared" si="11"/>
        <v>1699600</v>
      </c>
      <c r="H231" s="113"/>
      <c r="I231" s="113">
        <f t="shared" si="9"/>
        <v>1699600</v>
      </c>
      <c r="J231" s="114">
        <v>1699600</v>
      </c>
      <c r="K231" s="114"/>
      <c r="L231" s="113">
        <f t="shared" si="10"/>
        <v>1699600</v>
      </c>
      <c r="M231" s="114">
        <v>1699600</v>
      </c>
    </row>
    <row r="232" spans="1:13" ht="31.5">
      <c r="A232" s="43" t="s">
        <v>289</v>
      </c>
      <c r="B232" s="80" t="s">
        <v>311</v>
      </c>
      <c r="C232" s="78" t="s">
        <v>551</v>
      </c>
      <c r="D232" s="78" t="s">
        <v>290</v>
      </c>
      <c r="E232" s="114">
        <v>1699600</v>
      </c>
      <c r="F232" s="114"/>
      <c r="G232" s="113">
        <f t="shared" si="11"/>
        <v>1699600</v>
      </c>
      <c r="H232" s="113"/>
      <c r="I232" s="113">
        <f t="shared" si="9"/>
        <v>1699600</v>
      </c>
      <c r="J232" s="114">
        <v>1699600</v>
      </c>
      <c r="K232" s="114"/>
      <c r="L232" s="113">
        <f t="shared" si="10"/>
        <v>1699600</v>
      </c>
      <c r="M232" s="114">
        <v>1699600</v>
      </c>
    </row>
    <row r="233" spans="1:13" ht="110.25">
      <c r="A233" s="43" t="s">
        <v>64</v>
      </c>
      <c r="B233" s="80" t="s">
        <v>312</v>
      </c>
      <c r="C233" s="78" t="s">
        <v>514</v>
      </c>
      <c r="D233" s="78" t="s">
        <v>122</v>
      </c>
      <c r="E233" s="114">
        <v>34100</v>
      </c>
      <c r="F233" s="114"/>
      <c r="G233" s="113">
        <f t="shared" si="11"/>
        <v>34100</v>
      </c>
      <c r="H233" s="113"/>
      <c r="I233" s="113">
        <f t="shared" si="9"/>
        <v>34100</v>
      </c>
      <c r="J233" s="114">
        <v>34100</v>
      </c>
      <c r="K233" s="114"/>
      <c r="L233" s="113">
        <f t="shared" si="10"/>
        <v>34100</v>
      </c>
      <c r="M233" s="114">
        <v>34100</v>
      </c>
    </row>
    <row r="234" spans="1:13" ht="31.5">
      <c r="A234" s="31" t="s">
        <v>289</v>
      </c>
      <c r="B234" s="80" t="s">
        <v>312</v>
      </c>
      <c r="C234" s="78" t="s">
        <v>551</v>
      </c>
      <c r="D234" s="78" t="s">
        <v>290</v>
      </c>
      <c r="E234" s="114">
        <v>34100</v>
      </c>
      <c r="F234" s="114"/>
      <c r="G234" s="113">
        <f t="shared" si="11"/>
        <v>34100</v>
      </c>
      <c r="H234" s="113"/>
      <c r="I234" s="113">
        <f t="shared" si="9"/>
        <v>34100</v>
      </c>
      <c r="J234" s="114">
        <v>34100</v>
      </c>
      <c r="K234" s="114"/>
      <c r="L234" s="113">
        <f t="shared" si="10"/>
        <v>34100</v>
      </c>
      <c r="M234" s="114">
        <v>34100</v>
      </c>
    </row>
    <row r="235" spans="1:13" ht="110.25">
      <c r="A235" s="43" t="s">
        <v>64</v>
      </c>
      <c r="B235" s="80" t="s">
        <v>313</v>
      </c>
      <c r="C235" s="78" t="s">
        <v>514</v>
      </c>
      <c r="D235" s="78" t="s">
        <v>122</v>
      </c>
      <c r="E235" s="114">
        <v>300</v>
      </c>
      <c r="F235" s="114"/>
      <c r="G235" s="113">
        <f t="shared" si="11"/>
        <v>300</v>
      </c>
      <c r="H235" s="113"/>
      <c r="I235" s="113">
        <f t="shared" si="9"/>
        <v>300</v>
      </c>
      <c r="J235" s="114">
        <v>0</v>
      </c>
      <c r="K235" s="114"/>
      <c r="L235" s="113">
        <f t="shared" si="10"/>
        <v>0</v>
      </c>
      <c r="M235" s="114">
        <v>0</v>
      </c>
    </row>
    <row r="236" spans="1:13" ht="31.5">
      <c r="A236" s="31" t="s">
        <v>289</v>
      </c>
      <c r="B236" s="80" t="s">
        <v>313</v>
      </c>
      <c r="C236" s="78" t="s">
        <v>551</v>
      </c>
      <c r="D236" s="78" t="s">
        <v>290</v>
      </c>
      <c r="E236" s="114">
        <v>300</v>
      </c>
      <c r="F236" s="114"/>
      <c r="G236" s="113">
        <f t="shared" si="11"/>
        <v>300</v>
      </c>
      <c r="H236" s="113"/>
      <c r="I236" s="113">
        <f t="shared" si="9"/>
        <v>300</v>
      </c>
      <c r="J236" s="114">
        <v>0</v>
      </c>
      <c r="K236" s="114"/>
      <c r="L236" s="113">
        <f t="shared" si="10"/>
        <v>0</v>
      </c>
      <c r="M236" s="114">
        <v>0</v>
      </c>
    </row>
    <row r="237" spans="1:13" ht="173.25">
      <c r="A237" s="43" t="s">
        <v>299</v>
      </c>
      <c r="B237" s="80" t="s">
        <v>300</v>
      </c>
      <c r="C237" s="78"/>
      <c r="D237" s="78"/>
      <c r="E237" s="114">
        <v>1620800</v>
      </c>
      <c r="F237" s="114"/>
      <c r="G237" s="113">
        <f t="shared" si="11"/>
        <v>1620800</v>
      </c>
      <c r="H237" s="113"/>
      <c r="I237" s="113">
        <f t="shared" si="9"/>
        <v>1620800</v>
      </c>
      <c r="J237" s="114">
        <v>0</v>
      </c>
      <c r="K237" s="114"/>
      <c r="L237" s="113">
        <f t="shared" si="10"/>
        <v>0</v>
      </c>
      <c r="M237" s="114">
        <v>0</v>
      </c>
    </row>
    <row r="238" spans="1:13" ht="31.5">
      <c r="A238" s="31" t="s">
        <v>289</v>
      </c>
      <c r="B238" s="80" t="s">
        <v>300</v>
      </c>
      <c r="C238" s="78" t="s">
        <v>553</v>
      </c>
      <c r="D238" s="78" t="s">
        <v>290</v>
      </c>
      <c r="E238" s="114">
        <v>617200</v>
      </c>
      <c r="F238" s="114"/>
      <c r="G238" s="113">
        <f t="shared" si="11"/>
        <v>617200</v>
      </c>
      <c r="H238" s="113"/>
      <c r="I238" s="113">
        <f t="shared" si="9"/>
        <v>617200</v>
      </c>
      <c r="J238" s="114">
        <v>0</v>
      </c>
      <c r="K238" s="114"/>
      <c r="L238" s="113">
        <f t="shared" si="10"/>
        <v>0</v>
      </c>
      <c r="M238" s="114">
        <v>0</v>
      </c>
    </row>
    <row r="239" spans="1:13" ht="31.5">
      <c r="A239" s="31" t="s">
        <v>289</v>
      </c>
      <c r="B239" s="80" t="s">
        <v>300</v>
      </c>
      <c r="C239" s="78" t="s">
        <v>551</v>
      </c>
      <c r="D239" s="78" t="s">
        <v>290</v>
      </c>
      <c r="E239" s="114">
        <v>971600</v>
      </c>
      <c r="F239" s="114">
        <v>-43520</v>
      </c>
      <c r="G239" s="113">
        <f t="shared" si="11"/>
        <v>928080</v>
      </c>
      <c r="H239" s="113"/>
      <c r="I239" s="113">
        <f t="shared" si="9"/>
        <v>928080</v>
      </c>
      <c r="J239" s="114">
        <v>0</v>
      </c>
      <c r="K239" s="114"/>
      <c r="L239" s="113">
        <f t="shared" si="10"/>
        <v>0</v>
      </c>
      <c r="M239" s="114">
        <v>0</v>
      </c>
    </row>
    <row r="240" spans="1:13" ht="31.5">
      <c r="A240" s="31" t="s">
        <v>289</v>
      </c>
      <c r="B240" s="80" t="s">
        <v>300</v>
      </c>
      <c r="C240" s="78" t="s">
        <v>554</v>
      </c>
      <c r="D240" s="78" t="s">
        <v>290</v>
      </c>
      <c r="E240" s="114">
        <v>32000</v>
      </c>
      <c r="F240" s="114">
        <v>43520</v>
      </c>
      <c r="G240" s="113">
        <f t="shared" si="11"/>
        <v>75520</v>
      </c>
      <c r="H240" s="113"/>
      <c r="I240" s="113">
        <f t="shared" si="9"/>
        <v>75520</v>
      </c>
      <c r="J240" s="114">
        <v>0</v>
      </c>
      <c r="K240" s="114"/>
      <c r="L240" s="113">
        <f t="shared" si="10"/>
        <v>0</v>
      </c>
      <c r="M240" s="114">
        <v>0</v>
      </c>
    </row>
    <row r="241" spans="1:13" ht="173.25">
      <c r="A241" s="43" t="s">
        <v>299</v>
      </c>
      <c r="B241" s="80" t="s">
        <v>301</v>
      </c>
      <c r="C241" s="78"/>
      <c r="D241" s="78"/>
      <c r="E241" s="114">
        <v>405200</v>
      </c>
      <c r="F241" s="114"/>
      <c r="G241" s="113">
        <f t="shared" si="11"/>
        <v>405200</v>
      </c>
      <c r="H241" s="113"/>
      <c r="I241" s="113">
        <f t="shared" si="9"/>
        <v>405200</v>
      </c>
      <c r="J241" s="114">
        <v>0</v>
      </c>
      <c r="K241" s="114"/>
      <c r="L241" s="113">
        <f t="shared" si="10"/>
        <v>0</v>
      </c>
      <c r="M241" s="114">
        <v>0</v>
      </c>
    </row>
    <row r="242" spans="1:13" ht="31.5">
      <c r="A242" s="31" t="s">
        <v>289</v>
      </c>
      <c r="B242" s="80" t="s">
        <v>301</v>
      </c>
      <c r="C242" s="78" t="s">
        <v>553</v>
      </c>
      <c r="D242" s="78" t="s">
        <v>290</v>
      </c>
      <c r="E242" s="114">
        <v>154300</v>
      </c>
      <c r="F242" s="114"/>
      <c r="G242" s="113">
        <f t="shared" si="11"/>
        <v>154300</v>
      </c>
      <c r="H242" s="113"/>
      <c r="I242" s="113">
        <f t="shared" si="9"/>
        <v>154300</v>
      </c>
      <c r="J242" s="114">
        <v>0</v>
      </c>
      <c r="K242" s="114"/>
      <c r="L242" s="113">
        <f t="shared" si="10"/>
        <v>0</v>
      </c>
      <c r="M242" s="114">
        <v>0</v>
      </c>
    </row>
    <row r="243" spans="1:13" ht="31.5">
      <c r="A243" s="31" t="s">
        <v>289</v>
      </c>
      <c r="B243" s="80" t="s">
        <v>301</v>
      </c>
      <c r="C243" s="78" t="s">
        <v>551</v>
      </c>
      <c r="D243" s="78" t="s">
        <v>290</v>
      </c>
      <c r="E243" s="114">
        <v>242900</v>
      </c>
      <c r="F243" s="114">
        <v>-10880</v>
      </c>
      <c r="G243" s="113">
        <f t="shared" si="11"/>
        <v>232020</v>
      </c>
      <c r="H243" s="113"/>
      <c r="I243" s="113">
        <f t="shared" si="9"/>
        <v>232020</v>
      </c>
      <c r="J243" s="114">
        <v>0</v>
      </c>
      <c r="K243" s="114"/>
      <c r="L243" s="113">
        <f t="shared" si="10"/>
        <v>0</v>
      </c>
      <c r="M243" s="114">
        <v>0</v>
      </c>
    </row>
    <row r="244" spans="1:13" ht="31.5">
      <c r="A244" s="31" t="s">
        <v>289</v>
      </c>
      <c r="B244" s="80" t="s">
        <v>301</v>
      </c>
      <c r="C244" s="78" t="s">
        <v>554</v>
      </c>
      <c r="D244" s="78" t="s">
        <v>290</v>
      </c>
      <c r="E244" s="114">
        <v>8000</v>
      </c>
      <c r="F244" s="114">
        <v>10880</v>
      </c>
      <c r="G244" s="113">
        <f t="shared" si="11"/>
        <v>18880</v>
      </c>
      <c r="H244" s="113"/>
      <c r="I244" s="113">
        <f t="shared" si="9"/>
        <v>18880</v>
      </c>
      <c r="J244" s="114">
        <v>0</v>
      </c>
      <c r="K244" s="114"/>
      <c r="L244" s="113">
        <f t="shared" si="10"/>
        <v>0</v>
      </c>
      <c r="M244" s="114">
        <v>0</v>
      </c>
    </row>
    <row r="245" spans="1:13" ht="63">
      <c r="A245" s="43" t="s">
        <v>375</v>
      </c>
      <c r="B245" s="80" t="s">
        <v>376</v>
      </c>
      <c r="C245" s="78"/>
      <c r="D245" s="78"/>
      <c r="E245" s="114">
        <v>11305000</v>
      </c>
      <c r="F245" s="114"/>
      <c r="G245" s="113">
        <f t="shared" si="11"/>
        <v>11305000</v>
      </c>
      <c r="H245" s="113"/>
      <c r="I245" s="113">
        <f t="shared" si="9"/>
        <v>11305000</v>
      </c>
      <c r="J245" s="114">
        <v>11286500</v>
      </c>
      <c r="K245" s="114"/>
      <c r="L245" s="113">
        <f t="shared" si="10"/>
        <v>11286500</v>
      </c>
      <c r="M245" s="114">
        <v>11286500</v>
      </c>
    </row>
    <row r="246" spans="1:13" ht="141.75">
      <c r="A246" s="43" t="s">
        <v>377</v>
      </c>
      <c r="B246" s="80" t="s">
        <v>378</v>
      </c>
      <c r="C246" s="78" t="s">
        <v>514</v>
      </c>
      <c r="D246" s="78" t="s">
        <v>122</v>
      </c>
      <c r="E246" s="114">
        <v>4211300</v>
      </c>
      <c r="F246" s="114"/>
      <c r="G246" s="113">
        <f t="shared" si="11"/>
        <v>4211300</v>
      </c>
      <c r="H246" s="113"/>
      <c r="I246" s="113">
        <f t="shared" si="9"/>
        <v>4211300</v>
      </c>
      <c r="J246" s="114">
        <v>4211300</v>
      </c>
      <c r="K246" s="114"/>
      <c r="L246" s="113">
        <f t="shared" si="10"/>
        <v>4211300</v>
      </c>
      <c r="M246" s="114">
        <v>4211300</v>
      </c>
    </row>
    <row r="247" spans="1:13" ht="47.25">
      <c r="A247" s="43" t="s">
        <v>109</v>
      </c>
      <c r="B247" s="80" t="s">
        <v>378</v>
      </c>
      <c r="C247" s="78" t="s">
        <v>523</v>
      </c>
      <c r="D247" s="78" t="s">
        <v>110</v>
      </c>
      <c r="E247" s="114">
        <v>4164750</v>
      </c>
      <c r="F247" s="114"/>
      <c r="G247" s="113">
        <f t="shared" si="11"/>
        <v>4164750</v>
      </c>
      <c r="H247" s="113"/>
      <c r="I247" s="113">
        <f t="shared" si="9"/>
        <v>4164750</v>
      </c>
      <c r="J247" s="114">
        <v>4160300</v>
      </c>
      <c r="K247" s="114"/>
      <c r="L247" s="113">
        <f t="shared" si="10"/>
        <v>4160300</v>
      </c>
      <c r="M247" s="114">
        <v>4160300</v>
      </c>
    </row>
    <row r="248" spans="1:13" ht="63">
      <c r="A248" s="43" t="s">
        <v>114</v>
      </c>
      <c r="B248" s="80" t="s">
        <v>378</v>
      </c>
      <c r="C248" s="78" t="s">
        <v>523</v>
      </c>
      <c r="D248" s="78" t="s">
        <v>115</v>
      </c>
      <c r="E248" s="114">
        <v>44350</v>
      </c>
      <c r="F248" s="114"/>
      <c r="G248" s="113">
        <f t="shared" si="11"/>
        <v>44350</v>
      </c>
      <c r="H248" s="113">
        <v>-1184</v>
      </c>
      <c r="I248" s="113">
        <f t="shared" si="9"/>
        <v>43166</v>
      </c>
      <c r="J248" s="114">
        <v>49600</v>
      </c>
      <c r="K248" s="114"/>
      <c r="L248" s="113">
        <f t="shared" si="10"/>
        <v>49600</v>
      </c>
      <c r="M248" s="114">
        <v>49600</v>
      </c>
    </row>
    <row r="249" spans="1:13" ht="31.5">
      <c r="A249" s="43" t="s">
        <v>118</v>
      </c>
      <c r="B249" s="80" t="s">
        <v>378</v>
      </c>
      <c r="C249" s="78" t="s">
        <v>523</v>
      </c>
      <c r="D249" s="78" t="s">
        <v>119</v>
      </c>
      <c r="E249" s="114">
        <v>2200</v>
      </c>
      <c r="F249" s="114"/>
      <c r="G249" s="113">
        <f t="shared" si="11"/>
        <v>2200</v>
      </c>
      <c r="H249" s="113">
        <v>1184</v>
      </c>
      <c r="I249" s="113">
        <f t="shared" si="9"/>
        <v>3384</v>
      </c>
      <c r="J249" s="114">
        <v>1400</v>
      </c>
      <c r="K249" s="114"/>
      <c r="L249" s="113">
        <f t="shared" si="10"/>
        <v>1400</v>
      </c>
      <c r="M249" s="114">
        <v>1400</v>
      </c>
    </row>
    <row r="250" spans="1:13" ht="78.75">
      <c r="A250" s="43" t="s">
        <v>379</v>
      </c>
      <c r="B250" s="80" t="s">
        <v>380</v>
      </c>
      <c r="C250" s="78" t="s">
        <v>514</v>
      </c>
      <c r="D250" s="78" t="s">
        <v>122</v>
      </c>
      <c r="E250" s="114">
        <v>5460400</v>
      </c>
      <c r="F250" s="114"/>
      <c r="G250" s="113">
        <f t="shared" si="11"/>
        <v>5460400</v>
      </c>
      <c r="H250" s="113"/>
      <c r="I250" s="113">
        <f t="shared" si="9"/>
        <v>5460400</v>
      </c>
      <c r="J250" s="114">
        <v>5460400</v>
      </c>
      <c r="K250" s="114"/>
      <c r="L250" s="113">
        <f t="shared" si="10"/>
        <v>5460400</v>
      </c>
      <c r="M250" s="114">
        <v>5460400</v>
      </c>
    </row>
    <row r="251" spans="1:13" ht="31.5">
      <c r="A251" s="43" t="s">
        <v>206</v>
      </c>
      <c r="B251" s="80" t="s">
        <v>380</v>
      </c>
      <c r="C251" s="78" t="s">
        <v>523</v>
      </c>
      <c r="D251" s="78" t="s">
        <v>207</v>
      </c>
      <c r="E251" s="114">
        <v>5027500</v>
      </c>
      <c r="F251" s="114"/>
      <c r="G251" s="113">
        <f t="shared" si="11"/>
        <v>5027500</v>
      </c>
      <c r="H251" s="113"/>
      <c r="I251" s="113">
        <f t="shared" si="9"/>
        <v>5027500</v>
      </c>
      <c r="J251" s="114">
        <v>5027500</v>
      </c>
      <c r="K251" s="114"/>
      <c r="L251" s="113">
        <f t="shared" si="10"/>
        <v>5027500</v>
      </c>
      <c r="M251" s="114">
        <v>5027500</v>
      </c>
    </row>
    <row r="252" spans="1:13" ht="63">
      <c r="A252" s="43" t="s">
        <v>114</v>
      </c>
      <c r="B252" s="80" t="s">
        <v>380</v>
      </c>
      <c r="C252" s="78" t="s">
        <v>523</v>
      </c>
      <c r="D252" s="78" t="s">
        <v>115</v>
      </c>
      <c r="E252" s="114">
        <v>428000</v>
      </c>
      <c r="F252" s="114"/>
      <c r="G252" s="113">
        <f t="shared" si="11"/>
        <v>428000</v>
      </c>
      <c r="H252" s="113">
        <v>-2349</v>
      </c>
      <c r="I252" s="113">
        <f t="shared" si="9"/>
        <v>425651</v>
      </c>
      <c r="J252" s="114">
        <v>428000</v>
      </c>
      <c r="K252" s="114"/>
      <c r="L252" s="113">
        <f t="shared" si="10"/>
        <v>428000</v>
      </c>
      <c r="M252" s="114">
        <v>428000</v>
      </c>
    </row>
    <row r="253" spans="1:13" ht="31.5">
      <c r="A253" s="43" t="s">
        <v>118</v>
      </c>
      <c r="B253" s="80" t="s">
        <v>380</v>
      </c>
      <c r="C253" s="78" t="s">
        <v>523</v>
      </c>
      <c r="D253" s="78" t="s">
        <v>119</v>
      </c>
      <c r="E253" s="114">
        <v>4900</v>
      </c>
      <c r="F253" s="114"/>
      <c r="G253" s="113">
        <f t="shared" si="11"/>
        <v>4900</v>
      </c>
      <c r="H253" s="113">
        <v>2349</v>
      </c>
      <c r="I253" s="113">
        <f t="shared" si="9"/>
        <v>7249</v>
      </c>
      <c r="J253" s="114">
        <v>4900</v>
      </c>
      <c r="K253" s="114"/>
      <c r="L253" s="113">
        <f t="shared" si="10"/>
        <v>4900</v>
      </c>
      <c r="M253" s="114">
        <v>4900</v>
      </c>
    </row>
    <row r="254" spans="1:13" ht="94.5">
      <c r="A254" s="43" t="s">
        <v>57</v>
      </c>
      <c r="B254" s="80" t="s">
        <v>381</v>
      </c>
      <c r="C254" s="78" t="s">
        <v>514</v>
      </c>
      <c r="D254" s="78" t="s">
        <v>122</v>
      </c>
      <c r="E254" s="114">
        <v>344500</v>
      </c>
      <c r="F254" s="114"/>
      <c r="G254" s="113">
        <f t="shared" si="11"/>
        <v>344500</v>
      </c>
      <c r="H254" s="113"/>
      <c r="I254" s="113">
        <f t="shared" si="9"/>
        <v>344500</v>
      </c>
      <c r="J254" s="114">
        <v>344500</v>
      </c>
      <c r="K254" s="114"/>
      <c r="L254" s="113">
        <f t="shared" si="10"/>
        <v>344500</v>
      </c>
      <c r="M254" s="114">
        <v>344500</v>
      </c>
    </row>
    <row r="255" spans="1:13" ht="31.5">
      <c r="A255" s="43" t="s">
        <v>206</v>
      </c>
      <c r="B255" s="80" t="s">
        <v>381</v>
      </c>
      <c r="C255" s="78" t="s">
        <v>523</v>
      </c>
      <c r="D255" s="78" t="s">
        <v>207</v>
      </c>
      <c r="E255" s="114">
        <v>335700</v>
      </c>
      <c r="F255" s="114"/>
      <c r="G255" s="113">
        <f t="shared" si="11"/>
        <v>335700</v>
      </c>
      <c r="H255" s="113"/>
      <c r="I255" s="113">
        <f t="shared" si="9"/>
        <v>335700</v>
      </c>
      <c r="J255" s="114">
        <v>335700</v>
      </c>
      <c r="K255" s="114"/>
      <c r="L255" s="113">
        <f t="shared" si="10"/>
        <v>335700</v>
      </c>
      <c r="M255" s="114">
        <v>335700</v>
      </c>
    </row>
    <row r="256" spans="1:13" ht="63">
      <c r="A256" s="43" t="s">
        <v>114</v>
      </c>
      <c r="B256" s="80" t="s">
        <v>381</v>
      </c>
      <c r="C256" s="78" t="s">
        <v>523</v>
      </c>
      <c r="D256" s="78" t="s">
        <v>115</v>
      </c>
      <c r="E256" s="114">
        <v>8800</v>
      </c>
      <c r="F256" s="114"/>
      <c r="G256" s="113">
        <f t="shared" si="11"/>
        <v>8800</v>
      </c>
      <c r="H256" s="113"/>
      <c r="I256" s="113">
        <f t="shared" si="9"/>
        <v>8800</v>
      </c>
      <c r="J256" s="114">
        <v>8800</v>
      </c>
      <c r="K256" s="114"/>
      <c r="L256" s="113">
        <f t="shared" si="10"/>
        <v>8800</v>
      </c>
      <c r="M256" s="114">
        <v>8800</v>
      </c>
    </row>
    <row r="257" spans="1:13" ht="78.75">
      <c r="A257" s="43" t="s">
        <v>120</v>
      </c>
      <c r="B257" s="80" t="s">
        <v>382</v>
      </c>
      <c r="C257" s="78" t="s">
        <v>514</v>
      </c>
      <c r="D257" s="78" t="s">
        <v>122</v>
      </c>
      <c r="E257" s="114">
        <v>863900</v>
      </c>
      <c r="F257" s="114"/>
      <c r="G257" s="113">
        <f t="shared" si="11"/>
        <v>863900</v>
      </c>
      <c r="H257" s="113"/>
      <c r="I257" s="113">
        <f t="shared" si="9"/>
        <v>863900</v>
      </c>
      <c r="J257" s="114">
        <v>863900</v>
      </c>
      <c r="K257" s="114"/>
      <c r="L257" s="113">
        <f t="shared" si="10"/>
        <v>863900</v>
      </c>
      <c r="M257" s="114">
        <v>863900</v>
      </c>
    </row>
    <row r="258" spans="1:13" ht="47.25">
      <c r="A258" s="43" t="s">
        <v>109</v>
      </c>
      <c r="B258" s="80" t="s">
        <v>382</v>
      </c>
      <c r="C258" s="78" t="s">
        <v>523</v>
      </c>
      <c r="D258" s="78" t="s">
        <v>110</v>
      </c>
      <c r="E258" s="114">
        <v>848900</v>
      </c>
      <c r="F258" s="114"/>
      <c r="G258" s="113">
        <f t="shared" si="11"/>
        <v>848900</v>
      </c>
      <c r="H258" s="113"/>
      <c r="I258" s="113">
        <f t="shared" si="9"/>
        <v>848900</v>
      </c>
      <c r="J258" s="114">
        <v>848900</v>
      </c>
      <c r="K258" s="114"/>
      <c r="L258" s="113">
        <f t="shared" si="10"/>
        <v>848900</v>
      </c>
      <c r="M258" s="114">
        <v>848900</v>
      </c>
    </row>
    <row r="259" spans="1:13" ht="63">
      <c r="A259" s="43" t="s">
        <v>114</v>
      </c>
      <c r="B259" s="80" t="s">
        <v>382</v>
      </c>
      <c r="C259" s="78" t="s">
        <v>523</v>
      </c>
      <c r="D259" s="78" t="s">
        <v>115</v>
      </c>
      <c r="E259" s="114">
        <v>15000</v>
      </c>
      <c r="F259" s="114"/>
      <c r="G259" s="113">
        <f t="shared" si="11"/>
        <v>15000</v>
      </c>
      <c r="H259" s="113"/>
      <c r="I259" s="113">
        <f t="shared" si="9"/>
        <v>15000</v>
      </c>
      <c r="J259" s="114">
        <v>15000</v>
      </c>
      <c r="K259" s="114"/>
      <c r="L259" s="113">
        <f t="shared" si="10"/>
        <v>15000</v>
      </c>
      <c r="M259" s="114">
        <v>15000</v>
      </c>
    </row>
    <row r="260" spans="1:13" ht="94.5">
      <c r="A260" s="43" t="s">
        <v>325</v>
      </c>
      <c r="B260" s="67" t="s">
        <v>620</v>
      </c>
      <c r="C260" s="67" t="s">
        <v>514</v>
      </c>
      <c r="D260" s="67" t="s">
        <v>122</v>
      </c>
      <c r="E260" s="118">
        <v>18500</v>
      </c>
      <c r="F260" s="118"/>
      <c r="G260" s="113">
        <f t="shared" si="11"/>
        <v>18500</v>
      </c>
      <c r="H260" s="113"/>
      <c r="I260" s="113">
        <f t="shared" si="9"/>
        <v>18500</v>
      </c>
      <c r="J260" s="174">
        <v>0</v>
      </c>
      <c r="K260" s="118"/>
      <c r="L260" s="113">
        <f t="shared" si="10"/>
        <v>0</v>
      </c>
      <c r="M260" s="118">
        <v>0</v>
      </c>
    </row>
    <row r="261" spans="1:13" ht="31.5">
      <c r="A261" s="43" t="s">
        <v>206</v>
      </c>
      <c r="B261" s="80" t="s">
        <v>620</v>
      </c>
      <c r="C261" s="78" t="s">
        <v>523</v>
      </c>
      <c r="D261" s="78" t="s">
        <v>207</v>
      </c>
      <c r="E261" s="114">
        <v>18500</v>
      </c>
      <c r="F261" s="114"/>
      <c r="G261" s="113">
        <f t="shared" si="11"/>
        <v>18500</v>
      </c>
      <c r="H261" s="113"/>
      <c r="I261" s="113">
        <f t="shared" si="9"/>
        <v>18500</v>
      </c>
      <c r="J261" s="114">
        <v>0</v>
      </c>
      <c r="K261" s="114"/>
      <c r="L261" s="113">
        <f t="shared" si="10"/>
        <v>0</v>
      </c>
      <c r="M261" s="114">
        <v>0</v>
      </c>
    </row>
    <row r="262" spans="1:13" ht="94.5">
      <c r="A262" s="43" t="s">
        <v>52</v>
      </c>
      <c r="B262" s="80" t="s">
        <v>383</v>
      </c>
      <c r="C262" s="78" t="s">
        <v>514</v>
      </c>
      <c r="D262" s="78" t="s">
        <v>122</v>
      </c>
      <c r="E262" s="114">
        <v>325100</v>
      </c>
      <c r="F262" s="114"/>
      <c r="G262" s="113">
        <f t="shared" si="11"/>
        <v>325100</v>
      </c>
      <c r="H262" s="113"/>
      <c r="I262" s="113">
        <f t="shared" si="9"/>
        <v>325100</v>
      </c>
      <c r="J262" s="114">
        <v>325100</v>
      </c>
      <c r="K262" s="114"/>
      <c r="L262" s="113">
        <f t="shared" si="10"/>
        <v>325100</v>
      </c>
      <c r="M262" s="114">
        <v>325100</v>
      </c>
    </row>
    <row r="263" spans="1:13" ht="63">
      <c r="A263" s="43" t="s">
        <v>114</v>
      </c>
      <c r="B263" s="80" t="s">
        <v>383</v>
      </c>
      <c r="C263" s="78" t="s">
        <v>523</v>
      </c>
      <c r="D263" s="78" t="s">
        <v>115</v>
      </c>
      <c r="E263" s="114">
        <v>325100</v>
      </c>
      <c r="F263" s="114"/>
      <c r="G263" s="113">
        <f t="shared" si="11"/>
        <v>325100</v>
      </c>
      <c r="H263" s="113"/>
      <c r="I263" s="113">
        <f t="shared" si="9"/>
        <v>325100</v>
      </c>
      <c r="J263" s="114">
        <v>325100</v>
      </c>
      <c r="K263" s="114"/>
      <c r="L263" s="113">
        <f t="shared" si="10"/>
        <v>325100</v>
      </c>
      <c r="M263" s="114">
        <v>325100</v>
      </c>
    </row>
    <row r="264" spans="1:13" ht="63">
      <c r="A264" s="43" t="s">
        <v>53</v>
      </c>
      <c r="B264" s="80" t="s">
        <v>384</v>
      </c>
      <c r="C264" s="78" t="s">
        <v>514</v>
      </c>
      <c r="D264" s="78" t="s">
        <v>122</v>
      </c>
      <c r="E264" s="114">
        <v>81300</v>
      </c>
      <c r="F264" s="114"/>
      <c r="G264" s="113">
        <f t="shared" si="11"/>
        <v>81300</v>
      </c>
      <c r="H264" s="113"/>
      <c r="I264" s="113">
        <f t="shared" si="9"/>
        <v>81300</v>
      </c>
      <c r="J264" s="114">
        <v>81300</v>
      </c>
      <c r="K264" s="114"/>
      <c r="L264" s="113">
        <f t="shared" si="10"/>
        <v>81300</v>
      </c>
      <c r="M264" s="114">
        <v>81300</v>
      </c>
    </row>
    <row r="265" spans="1:13" ht="63">
      <c r="A265" s="43" t="s">
        <v>114</v>
      </c>
      <c r="B265" s="80" t="s">
        <v>384</v>
      </c>
      <c r="C265" s="78" t="s">
        <v>523</v>
      </c>
      <c r="D265" s="78" t="s">
        <v>115</v>
      </c>
      <c r="E265" s="114">
        <v>81300</v>
      </c>
      <c r="F265" s="114"/>
      <c r="G265" s="113">
        <f t="shared" si="11"/>
        <v>81300</v>
      </c>
      <c r="H265" s="113"/>
      <c r="I265" s="113">
        <f t="shared" si="9"/>
        <v>81300</v>
      </c>
      <c r="J265" s="114">
        <v>81300</v>
      </c>
      <c r="K265" s="114"/>
      <c r="L265" s="113">
        <f t="shared" si="10"/>
        <v>81300</v>
      </c>
      <c r="M265" s="114">
        <v>81300</v>
      </c>
    </row>
    <row r="266" spans="1:13" ht="126">
      <c r="A266" s="42" t="s">
        <v>273</v>
      </c>
      <c r="B266" s="82" t="s">
        <v>274</v>
      </c>
      <c r="C266" s="78"/>
      <c r="D266" s="78"/>
      <c r="E266" s="114">
        <v>861390</v>
      </c>
      <c r="F266" s="114"/>
      <c r="G266" s="113">
        <f t="shared" si="11"/>
        <v>861390</v>
      </c>
      <c r="H266" s="113"/>
      <c r="I266" s="113">
        <f t="shared" si="9"/>
        <v>861390</v>
      </c>
      <c r="J266" s="114">
        <v>356900</v>
      </c>
      <c r="K266" s="114"/>
      <c r="L266" s="113">
        <f t="shared" si="10"/>
        <v>356900</v>
      </c>
      <c r="M266" s="114">
        <v>356900</v>
      </c>
    </row>
    <row r="267" spans="1:13" ht="78.75">
      <c r="A267" s="56" t="s">
        <v>275</v>
      </c>
      <c r="B267" s="82" t="s">
        <v>276</v>
      </c>
      <c r="C267" s="77" t="s">
        <v>514</v>
      </c>
      <c r="D267" s="77" t="s">
        <v>122</v>
      </c>
      <c r="E267" s="113">
        <v>624190</v>
      </c>
      <c r="F267" s="113"/>
      <c r="G267" s="113">
        <f t="shared" si="11"/>
        <v>624190</v>
      </c>
      <c r="H267" s="113"/>
      <c r="I267" s="113">
        <f t="shared" si="9"/>
        <v>624190</v>
      </c>
      <c r="J267" s="113">
        <v>356900</v>
      </c>
      <c r="K267" s="113"/>
      <c r="L267" s="113">
        <f t="shared" si="10"/>
        <v>356900</v>
      </c>
      <c r="M267" s="113">
        <v>356900</v>
      </c>
    </row>
    <row r="268" spans="1:13" s="96" customFormat="1" ht="126">
      <c r="A268" s="31" t="s">
        <v>277</v>
      </c>
      <c r="B268" s="80" t="s">
        <v>278</v>
      </c>
      <c r="C268" s="78" t="s">
        <v>514</v>
      </c>
      <c r="D268" s="78" t="s">
        <v>122</v>
      </c>
      <c r="E268" s="114">
        <v>162800</v>
      </c>
      <c r="F268" s="114"/>
      <c r="G268" s="113">
        <f t="shared" si="11"/>
        <v>162800</v>
      </c>
      <c r="H268" s="113"/>
      <c r="I268" s="113">
        <f t="shared" ref="I268:I331" si="12">G268+H268</f>
        <v>162800</v>
      </c>
      <c r="J268" s="114">
        <v>356900</v>
      </c>
      <c r="K268" s="114"/>
      <c r="L268" s="113">
        <f t="shared" ref="L268:L331" si="13">J268+K268</f>
        <v>356900</v>
      </c>
      <c r="M268" s="114">
        <v>356900</v>
      </c>
    </row>
    <row r="269" spans="1:13" s="96" customFormat="1" ht="63">
      <c r="A269" s="43" t="s">
        <v>279</v>
      </c>
      <c r="B269" s="80" t="s">
        <v>280</v>
      </c>
      <c r="C269" s="78" t="s">
        <v>514</v>
      </c>
      <c r="D269" s="78" t="s">
        <v>122</v>
      </c>
      <c r="E269" s="114">
        <v>162800</v>
      </c>
      <c r="F269" s="114"/>
      <c r="G269" s="113">
        <f t="shared" si="11"/>
        <v>162800</v>
      </c>
      <c r="H269" s="113"/>
      <c r="I269" s="113">
        <f t="shared" si="12"/>
        <v>162800</v>
      </c>
      <c r="J269" s="114">
        <v>356900</v>
      </c>
      <c r="K269" s="114"/>
      <c r="L269" s="113">
        <f t="shared" si="13"/>
        <v>356900</v>
      </c>
      <c r="M269" s="114">
        <v>356900</v>
      </c>
    </row>
    <row r="270" spans="1:13" s="96" customFormat="1" ht="63">
      <c r="A270" s="43" t="s">
        <v>114</v>
      </c>
      <c r="B270" s="80" t="s">
        <v>280</v>
      </c>
      <c r="C270" s="78" t="s">
        <v>561</v>
      </c>
      <c r="D270" s="78" t="s">
        <v>115</v>
      </c>
      <c r="E270" s="114">
        <v>162800</v>
      </c>
      <c r="F270" s="114"/>
      <c r="G270" s="113">
        <f t="shared" si="11"/>
        <v>162800</v>
      </c>
      <c r="H270" s="113"/>
      <c r="I270" s="113">
        <f t="shared" si="12"/>
        <v>162800</v>
      </c>
      <c r="J270" s="114">
        <v>356900</v>
      </c>
      <c r="K270" s="114"/>
      <c r="L270" s="113">
        <f t="shared" si="13"/>
        <v>356900</v>
      </c>
      <c r="M270" s="114">
        <v>356900</v>
      </c>
    </row>
    <row r="271" spans="1:13" s="96" customFormat="1" ht="204.75">
      <c r="A271" s="104" t="s">
        <v>609</v>
      </c>
      <c r="B271" s="105" t="s">
        <v>610</v>
      </c>
      <c r="C271" s="78" t="s">
        <v>514</v>
      </c>
      <c r="D271" s="78" t="s">
        <v>122</v>
      </c>
      <c r="E271" s="114">
        <v>461390</v>
      </c>
      <c r="F271" s="114"/>
      <c r="G271" s="113">
        <f t="shared" si="11"/>
        <v>461390</v>
      </c>
      <c r="H271" s="113"/>
      <c r="I271" s="113">
        <f t="shared" si="12"/>
        <v>461390</v>
      </c>
      <c r="J271" s="114">
        <v>0</v>
      </c>
      <c r="K271" s="114"/>
      <c r="L271" s="113">
        <f t="shared" si="13"/>
        <v>0</v>
      </c>
      <c r="M271" s="114">
        <v>0</v>
      </c>
    </row>
    <row r="272" spans="1:13" s="96" customFormat="1" ht="94.5">
      <c r="A272" s="104" t="s">
        <v>600</v>
      </c>
      <c r="B272" s="106" t="s">
        <v>611</v>
      </c>
      <c r="C272" s="78" t="s">
        <v>514</v>
      </c>
      <c r="D272" s="78" t="s">
        <v>122</v>
      </c>
      <c r="E272" s="114">
        <v>438319.55</v>
      </c>
      <c r="F272" s="114"/>
      <c r="G272" s="113">
        <f t="shared" si="11"/>
        <v>438319.55</v>
      </c>
      <c r="H272" s="113"/>
      <c r="I272" s="113">
        <f t="shared" si="12"/>
        <v>438319.55</v>
      </c>
      <c r="J272" s="114">
        <v>0</v>
      </c>
      <c r="K272" s="114"/>
      <c r="L272" s="113">
        <f t="shared" si="13"/>
        <v>0</v>
      </c>
      <c r="M272" s="114">
        <v>0</v>
      </c>
    </row>
    <row r="273" spans="1:13" s="96" customFormat="1" ht="31.5">
      <c r="A273" s="107" t="s">
        <v>289</v>
      </c>
      <c r="B273" s="106" t="s">
        <v>611</v>
      </c>
      <c r="C273" s="108" t="s">
        <v>553</v>
      </c>
      <c r="D273" s="108">
        <v>620</v>
      </c>
      <c r="E273" s="119">
        <v>141116.79999999999</v>
      </c>
      <c r="F273" s="119"/>
      <c r="G273" s="113">
        <f t="shared" si="11"/>
        <v>141116.79999999999</v>
      </c>
      <c r="H273" s="113"/>
      <c r="I273" s="113">
        <f t="shared" si="12"/>
        <v>141116.79999999999</v>
      </c>
      <c r="J273" s="119">
        <v>0</v>
      </c>
      <c r="K273" s="119"/>
      <c r="L273" s="113">
        <f t="shared" si="13"/>
        <v>0</v>
      </c>
      <c r="M273" s="119">
        <v>0</v>
      </c>
    </row>
    <row r="274" spans="1:13" s="96" customFormat="1" ht="31.5">
      <c r="A274" s="107" t="s">
        <v>289</v>
      </c>
      <c r="B274" s="106" t="s">
        <v>611</v>
      </c>
      <c r="C274" s="108" t="s">
        <v>551</v>
      </c>
      <c r="D274" s="108">
        <v>620</v>
      </c>
      <c r="E274" s="119">
        <v>297202.75</v>
      </c>
      <c r="F274" s="119"/>
      <c r="G274" s="113">
        <f t="shared" si="11"/>
        <v>297202.75</v>
      </c>
      <c r="H274" s="113"/>
      <c r="I274" s="113">
        <f t="shared" si="12"/>
        <v>297202.75</v>
      </c>
      <c r="J274" s="119">
        <v>0</v>
      </c>
      <c r="K274" s="119"/>
      <c r="L274" s="113">
        <f t="shared" si="13"/>
        <v>0</v>
      </c>
      <c r="M274" s="119">
        <v>0</v>
      </c>
    </row>
    <row r="275" spans="1:13" s="96" customFormat="1" ht="94.5">
      <c r="A275" s="107" t="s">
        <v>601</v>
      </c>
      <c r="B275" s="106" t="s">
        <v>612</v>
      </c>
      <c r="C275" s="78" t="s">
        <v>514</v>
      </c>
      <c r="D275" s="78" t="s">
        <v>122</v>
      </c>
      <c r="E275" s="114">
        <v>23070.45</v>
      </c>
      <c r="F275" s="114"/>
      <c r="G275" s="113">
        <f t="shared" ref="G275:G338" si="14">E275+F275</f>
        <v>23070.45</v>
      </c>
      <c r="H275" s="113"/>
      <c r="I275" s="113">
        <f t="shared" si="12"/>
        <v>23070.45</v>
      </c>
      <c r="J275" s="114">
        <v>0</v>
      </c>
      <c r="K275" s="114"/>
      <c r="L275" s="113">
        <f t="shared" si="13"/>
        <v>0</v>
      </c>
      <c r="M275" s="114">
        <v>0</v>
      </c>
    </row>
    <row r="276" spans="1:13" s="96" customFormat="1" ht="31.5">
      <c r="A276" s="107" t="s">
        <v>289</v>
      </c>
      <c r="B276" s="106" t="s">
        <v>612</v>
      </c>
      <c r="C276" s="108" t="s">
        <v>553</v>
      </c>
      <c r="D276" s="108">
        <v>620</v>
      </c>
      <c r="E276" s="119">
        <v>7427.2</v>
      </c>
      <c r="F276" s="119"/>
      <c r="G276" s="113">
        <f t="shared" si="14"/>
        <v>7427.2</v>
      </c>
      <c r="H276" s="113"/>
      <c r="I276" s="113">
        <f t="shared" si="12"/>
        <v>7427.2</v>
      </c>
      <c r="J276" s="119">
        <v>0</v>
      </c>
      <c r="K276" s="119"/>
      <c r="L276" s="113">
        <f t="shared" si="13"/>
        <v>0</v>
      </c>
      <c r="M276" s="119">
        <v>0</v>
      </c>
    </row>
    <row r="277" spans="1:13" s="96" customFormat="1" ht="31.5">
      <c r="A277" s="107" t="s">
        <v>289</v>
      </c>
      <c r="B277" s="106" t="s">
        <v>612</v>
      </c>
      <c r="C277" s="108" t="s">
        <v>551</v>
      </c>
      <c r="D277" s="108">
        <v>620</v>
      </c>
      <c r="E277" s="119">
        <v>15643.25</v>
      </c>
      <c r="F277" s="119"/>
      <c r="G277" s="113">
        <f t="shared" si="14"/>
        <v>15643.25</v>
      </c>
      <c r="H277" s="113"/>
      <c r="I277" s="113">
        <f t="shared" si="12"/>
        <v>15643.25</v>
      </c>
      <c r="J277" s="119">
        <v>0</v>
      </c>
      <c r="K277" s="119"/>
      <c r="L277" s="113">
        <f t="shared" si="13"/>
        <v>0</v>
      </c>
      <c r="M277" s="119">
        <v>0</v>
      </c>
    </row>
    <row r="278" spans="1:13" ht="94.5">
      <c r="A278" s="56" t="s">
        <v>281</v>
      </c>
      <c r="B278" s="80" t="s">
        <v>562</v>
      </c>
      <c r="C278" s="78"/>
      <c r="D278" s="78"/>
      <c r="E278" s="114">
        <v>237200</v>
      </c>
      <c r="F278" s="114"/>
      <c r="G278" s="113">
        <f t="shared" si="14"/>
        <v>237200</v>
      </c>
      <c r="H278" s="113"/>
      <c r="I278" s="113">
        <f t="shared" si="12"/>
        <v>237200</v>
      </c>
      <c r="J278" s="114">
        <v>0</v>
      </c>
      <c r="K278" s="114"/>
      <c r="L278" s="113">
        <f t="shared" si="13"/>
        <v>0</v>
      </c>
      <c r="M278" s="114">
        <v>0</v>
      </c>
    </row>
    <row r="279" spans="1:13" ht="47.25">
      <c r="A279" s="31" t="s">
        <v>282</v>
      </c>
      <c r="B279" s="31" t="s">
        <v>563</v>
      </c>
      <c r="C279" s="78"/>
      <c r="D279" s="78"/>
      <c r="E279" s="114">
        <v>237200</v>
      </c>
      <c r="F279" s="114"/>
      <c r="G279" s="113">
        <f t="shared" si="14"/>
        <v>237200</v>
      </c>
      <c r="H279" s="113"/>
      <c r="I279" s="113">
        <f t="shared" si="12"/>
        <v>237200</v>
      </c>
      <c r="J279" s="114">
        <v>0</v>
      </c>
      <c r="K279" s="114"/>
      <c r="L279" s="113">
        <f t="shared" si="13"/>
        <v>0</v>
      </c>
      <c r="M279" s="114">
        <v>0</v>
      </c>
    </row>
    <row r="280" spans="1:13" ht="94.5">
      <c r="A280" s="31" t="s">
        <v>283</v>
      </c>
      <c r="B280" s="31" t="s">
        <v>564</v>
      </c>
      <c r="C280" s="78"/>
      <c r="D280" s="78"/>
      <c r="E280" s="114">
        <v>237200</v>
      </c>
      <c r="F280" s="114"/>
      <c r="G280" s="113">
        <f t="shared" si="14"/>
        <v>237200</v>
      </c>
      <c r="H280" s="113"/>
      <c r="I280" s="113">
        <f t="shared" si="12"/>
        <v>237200</v>
      </c>
      <c r="J280" s="114">
        <v>0</v>
      </c>
      <c r="K280" s="114"/>
      <c r="L280" s="113">
        <f t="shared" si="13"/>
        <v>0</v>
      </c>
      <c r="M280" s="114">
        <v>0</v>
      </c>
    </row>
    <row r="281" spans="1:13" ht="63">
      <c r="A281" s="43" t="s">
        <v>114</v>
      </c>
      <c r="B281" s="31" t="s">
        <v>564</v>
      </c>
      <c r="C281" s="78" t="s">
        <v>561</v>
      </c>
      <c r="D281" s="78" t="s">
        <v>115</v>
      </c>
      <c r="E281" s="114">
        <v>237200</v>
      </c>
      <c r="F281" s="114"/>
      <c r="G281" s="113">
        <f t="shared" si="14"/>
        <v>237200</v>
      </c>
      <c r="H281" s="113"/>
      <c r="I281" s="113">
        <f t="shared" si="12"/>
        <v>237200</v>
      </c>
      <c r="J281" s="114">
        <v>0</v>
      </c>
      <c r="K281" s="114"/>
      <c r="L281" s="113">
        <f t="shared" si="13"/>
        <v>0</v>
      </c>
      <c r="M281" s="114">
        <v>0</v>
      </c>
    </row>
    <row r="282" spans="1:13" ht="78.75">
      <c r="A282" s="42" t="s">
        <v>565</v>
      </c>
      <c r="B282" s="82" t="s">
        <v>328</v>
      </c>
      <c r="C282" s="77" t="s">
        <v>514</v>
      </c>
      <c r="D282" s="77" t="s">
        <v>122</v>
      </c>
      <c r="E282" s="113">
        <v>69658200</v>
      </c>
      <c r="F282" s="113"/>
      <c r="G282" s="113">
        <f t="shared" si="14"/>
        <v>69658200</v>
      </c>
      <c r="H282" s="113">
        <v>1695400</v>
      </c>
      <c r="I282" s="113">
        <f t="shared" si="12"/>
        <v>71353600</v>
      </c>
      <c r="J282" s="113">
        <v>58952600</v>
      </c>
      <c r="K282" s="113"/>
      <c r="L282" s="113">
        <f t="shared" si="13"/>
        <v>58952600</v>
      </c>
      <c r="M282" s="113">
        <v>58952600</v>
      </c>
    </row>
    <row r="283" spans="1:13" ht="78.75">
      <c r="A283" s="42" t="s">
        <v>70</v>
      </c>
      <c r="B283" s="82" t="s">
        <v>385</v>
      </c>
      <c r="C283" s="77" t="s">
        <v>514</v>
      </c>
      <c r="D283" s="77" t="s">
        <v>122</v>
      </c>
      <c r="E283" s="113">
        <v>54618200</v>
      </c>
      <c r="F283" s="113"/>
      <c r="G283" s="113">
        <f t="shared" si="14"/>
        <v>54618200</v>
      </c>
      <c r="H283" s="113">
        <v>1403900</v>
      </c>
      <c r="I283" s="113">
        <f t="shared" si="12"/>
        <v>56022100</v>
      </c>
      <c r="J283" s="113">
        <v>44456800</v>
      </c>
      <c r="K283" s="113"/>
      <c r="L283" s="113">
        <f t="shared" si="13"/>
        <v>44456800</v>
      </c>
      <c r="M283" s="113">
        <v>44456800</v>
      </c>
    </row>
    <row r="284" spans="1:13" ht="15.75">
      <c r="A284" s="43" t="s">
        <v>386</v>
      </c>
      <c r="B284" s="80" t="s">
        <v>387</v>
      </c>
      <c r="C284" s="78" t="s">
        <v>514</v>
      </c>
      <c r="D284" s="78" t="s">
        <v>122</v>
      </c>
      <c r="E284" s="114">
        <v>79500</v>
      </c>
      <c r="F284" s="114"/>
      <c r="G284" s="113">
        <f t="shared" si="14"/>
        <v>79500</v>
      </c>
      <c r="H284" s="113"/>
      <c r="I284" s="113">
        <f t="shared" si="12"/>
        <v>79500</v>
      </c>
      <c r="J284" s="114">
        <v>79500</v>
      </c>
      <c r="K284" s="114"/>
      <c r="L284" s="113">
        <f t="shared" si="13"/>
        <v>79500</v>
      </c>
      <c r="M284" s="114">
        <v>79500</v>
      </c>
    </row>
    <row r="285" spans="1:13" ht="94.5">
      <c r="A285" s="43" t="s">
        <v>388</v>
      </c>
      <c r="B285" s="80" t="s">
        <v>389</v>
      </c>
      <c r="C285" s="78" t="s">
        <v>514</v>
      </c>
      <c r="D285" s="78" t="s">
        <v>122</v>
      </c>
      <c r="E285" s="114">
        <v>79500</v>
      </c>
      <c r="F285" s="114"/>
      <c r="G285" s="113">
        <f t="shared" si="14"/>
        <v>79500</v>
      </c>
      <c r="H285" s="113"/>
      <c r="I285" s="113">
        <f t="shared" si="12"/>
        <v>79500</v>
      </c>
      <c r="J285" s="114">
        <v>79500</v>
      </c>
      <c r="K285" s="114"/>
      <c r="L285" s="113">
        <f t="shared" si="13"/>
        <v>79500</v>
      </c>
      <c r="M285" s="114">
        <v>79500</v>
      </c>
    </row>
    <row r="286" spans="1:13" ht="31.5">
      <c r="A286" s="43" t="s">
        <v>327</v>
      </c>
      <c r="B286" s="80" t="s">
        <v>389</v>
      </c>
      <c r="C286" s="78" t="s">
        <v>566</v>
      </c>
      <c r="D286" s="78" t="s">
        <v>334</v>
      </c>
      <c r="E286" s="114">
        <v>79500</v>
      </c>
      <c r="F286" s="114"/>
      <c r="G286" s="113">
        <f t="shared" si="14"/>
        <v>79500</v>
      </c>
      <c r="H286" s="113"/>
      <c r="I286" s="113">
        <f t="shared" si="12"/>
        <v>79500</v>
      </c>
      <c r="J286" s="114">
        <v>79500</v>
      </c>
      <c r="K286" s="114"/>
      <c r="L286" s="113">
        <f t="shared" si="13"/>
        <v>79500</v>
      </c>
      <c r="M286" s="114">
        <v>79500</v>
      </c>
    </row>
    <row r="287" spans="1:13" ht="31.5">
      <c r="A287" s="43" t="s">
        <v>390</v>
      </c>
      <c r="B287" s="80" t="s">
        <v>391</v>
      </c>
      <c r="C287" s="78" t="s">
        <v>514</v>
      </c>
      <c r="D287" s="78" t="s">
        <v>122</v>
      </c>
      <c r="E287" s="114">
        <v>60000</v>
      </c>
      <c r="F287" s="114"/>
      <c r="G287" s="113">
        <f t="shared" si="14"/>
        <v>60000</v>
      </c>
      <c r="H287" s="113"/>
      <c r="I287" s="113">
        <f t="shared" si="12"/>
        <v>60000</v>
      </c>
      <c r="J287" s="114">
        <v>60000</v>
      </c>
      <c r="K287" s="114"/>
      <c r="L287" s="113">
        <f t="shared" si="13"/>
        <v>60000</v>
      </c>
      <c r="M287" s="114">
        <v>60000</v>
      </c>
    </row>
    <row r="288" spans="1:13" ht="94.5">
      <c r="A288" s="43" t="s">
        <v>388</v>
      </c>
      <c r="B288" s="80" t="s">
        <v>392</v>
      </c>
      <c r="C288" s="78" t="s">
        <v>514</v>
      </c>
      <c r="D288" s="78" t="s">
        <v>122</v>
      </c>
      <c r="E288" s="114">
        <v>60000</v>
      </c>
      <c r="F288" s="114"/>
      <c r="G288" s="113">
        <f t="shared" si="14"/>
        <v>60000</v>
      </c>
      <c r="H288" s="113"/>
      <c r="I288" s="113">
        <f t="shared" si="12"/>
        <v>60000</v>
      </c>
      <c r="J288" s="114">
        <v>60000</v>
      </c>
      <c r="K288" s="114"/>
      <c r="L288" s="113">
        <f t="shared" si="13"/>
        <v>60000</v>
      </c>
      <c r="M288" s="114">
        <v>60000</v>
      </c>
    </row>
    <row r="289" spans="1:13" ht="31.5">
      <c r="A289" s="43" t="s">
        <v>327</v>
      </c>
      <c r="B289" s="80" t="s">
        <v>392</v>
      </c>
      <c r="C289" s="78" t="s">
        <v>566</v>
      </c>
      <c r="D289" s="78" t="s">
        <v>334</v>
      </c>
      <c r="E289" s="114">
        <v>60000</v>
      </c>
      <c r="F289" s="114"/>
      <c r="G289" s="113">
        <f t="shared" si="14"/>
        <v>60000</v>
      </c>
      <c r="H289" s="113"/>
      <c r="I289" s="113">
        <f t="shared" si="12"/>
        <v>60000</v>
      </c>
      <c r="J289" s="114">
        <v>60000</v>
      </c>
      <c r="K289" s="114"/>
      <c r="L289" s="113">
        <f t="shared" si="13"/>
        <v>60000</v>
      </c>
      <c r="M289" s="114">
        <v>60000</v>
      </c>
    </row>
    <row r="290" spans="1:13" ht="47.25">
      <c r="A290" s="43" t="s">
        <v>567</v>
      </c>
      <c r="B290" s="80" t="s">
        <v>393</v>
      </c>
      <c r="C290" s="78" t="s">
        <v>514</v>
      </c>
      <c r="D290" s="78" t="s">
        <v>122</v>
      </c>
      <c r="E290" s="114">
        <v>245400</v>
      </c>
      <c r="F290" s="114"/>
      <c r="G290" s="113">
        <f t="shared" si="14"/>
        <v>245400</v>
      </c>
      <c r="H290" s="113"/>
      <c r="I290" s="113">
        <f t="shared" si="12"/>
        <v>245400</v>
      </c>
      <c r="J290" s="114">
        <v>245400</v>
      </c>
      <c r="K290" s="114"/>
      <c r="L290" s="113">
        <f t="shared" si="13"/>
        <v>245400</v>
      </c>
      <c r="M290" s="114">
        <v>245400</v>
      </c>
    </row>
    <row r="291" spans="1:13" ht="94.5">
      <c r="A291" s="43" t="s">
        <v>388</v>
      </c>
      <c r="B291" s="80" t="s">
        <v>394</v>
      </c>
      <c r="C291" s="78" t="s">
        <v>514</v>
      </c>
      <c r="D291" s="78" t="s">
        <v>122</v>
      </c>
      <c r="E291" s="114">
        <v>245400</v>
      </c>
      <c r="F291" s="114"/>
      <c r="G291" s="113">
        <f t="shared" si="14"/>
        <v>245400</v>
      </c>
      <c r="H291" s="113"/>
      <c r="I291" s="113">
        <f t="shared" si="12"/>
        <v>245400</v>
      </c>
      <c r="J291" s="114">
        <v>245400</v>
      </c>
      <c r="K291" s="114"/>
      <c r="L291" s="113">
        <f t="shared" si="13"/>
        <v>245400</v>
      </c>
      <c r="M291" s="114">
        <v>245400</v>
      </c>
    </row>
    <row r="292" spans="1:13" ht="31.5">
      <c r="A292" s="43" t="s">
        <v>327</v>
      </c>
      <c r="B292" s="80" t="s">
        <v>394</v>
      </c>
      <c r="C292" s="78" t="s">
        <v>566</v>
      </c>
      <c r="D292" s="78" t="s">
        <v>334</v>
      </c>
      <c r="E292" s="114">
        <v>245400</v>
      </c>
      <c r="F292" s="114"/>
      <c r="G292" s="113">
        <f t="shared" si="14"/>
        <v>245400</v>
      </c>
      <c r="H292" s="113"/>
      <c r="I292" s="113">
        <f t="shared" si="12"/>
        <v>245400</v>
      </c>
      <c r="J292" s="114">
        <v>245400</v>
      </c>
      <c r="K292" s="114"/>
      <c r="L292" s="113">
        <f t="shared" si="13"/>
        <v>245400</v>
      </c>
      <c r="M292" s="114">
        <v>245400</v>
      </c>
    </row>
    <row r="293" spans="1:13" ht="78.75">
      <c r="A293" s="43" t="s">
        <v>395</v>
      </c>
      <c r="B293" s="80" t="s">
        <v>396</v>
      </c>
      <c r="C293" s="78" t="s">
        <v>514</v>
      </c>
      <c r="D293" s="78" t="s">
        <v>122</v>
      </c>
      <c r="E293" s="114">
        <v>54233300</v>
      </c>
      <c r="F293" s="114"/>
      <c r="G293" s="113">
        <f t="shared" si="14"/>
        <v>54233300</v>
      </c>
      <c r="H293" s="113">
        <v>1403900</v>
      </c>
      <c r="I293" s="113">
        <f t="shared" si="12"/>
        <v>55637200</v>
      </c>
      <c r="J293" s="114">
        <v>44071900</v>
      </c>
      <c r="K293" s="114"/>
      <c r="L293" s="113">
        <f t="shared" si="13"/>
        <v>44071900</v>
      </c>
      <c r="M293" s="114">
        <v>44071900</v>
      </c>
    </row>
    <row r="294" spans="1:13" ht="63">
      <c r="A294" s="43" t="s">
        <v>397</v>
      </c>
      <c r="B294" s="80" t="s">
        <v>398</v>
      </c>
      <c r="C294" s="78" t="s">
        <v>514</v>
      </c>
      <c r="D294" s="78" t="s">
        <v>122</v>
      </c>
      <c r="E294" s="114">
        <v>24814389</v>
      </c>
      <c r="F294" s="114"/>
      <c r="G294" s="113">
        <f t="shared" si="14"/>
        <v>24814389</v>
      </c>
      <c r="H294" s="113"/>
      <c r="I294" s="113">
        <f t="shared" si="12"/>
        <v>24814389</v>
      </c>
      <c r="J294" s="114">
        <v>24568200</v>
      </c>
      <c r="K294" s="114"/>
      <c r="L294" s="113">
        <f t="shared" si="13"/>
        <v>24568200</v>
      </c>
      <c r="M294" s="114">
        <v>24568200</v>
      </c>
    </row>
    <row r="295" spans="1:13" ht="31.5">
      <c r="A295" s="43" t="s">
        <v>327</v>
      </c>
      <c r="B295" s="80" t="s">
        <v>398</v>
      </c>
      <c r="C295" s="78" t="s">
        <v>566</v>
      </c>
      <c r="D295" s="78" t="s">
        <v>334</v>
      </c>
      <c r="E295" s="114">
        <v>24814389</v>
      </c>
      <c r="F295" s="114"/>
      <c r="G295" s="113">
        <f t="shared" si="14"/>
        <v>24814389</v>
      </c>
      <c r="H295" s="113"/>
      <c r="I295" s="113">
        <f t="shared" si="12"/>
        <v>24814389</v>
      </c>
      <c r="J295" s="114">
        <v>24568200</v>
      </c>
      <c r="K295" s="114"/>
      <c r="L295" s="113">
        <f t="shared" si="13"/>
        <v>24568200</v>
      </c>
      <c r="M295" s="114">
        <v>24568200</v>
      </c>
    </row>
    <row r="296" spans="1:13" ht="63">
      <c r="A296" s="43" t="s">
        <v>399</v>
      </c>
      <c r="B296" s="80" t="s">
        <v>400</v>
      </c>
      <c r="C296" s="78" t="s">
        <v>514</v>
      </c>
      <c r="D296" s="78" t="s">
        <v>122</v>
      </c>
      <c r="E296" s="114">
        <v>8103500</v>
      </c>
      <c r="F296" s="114"/>
      <c r="G296" s="113">
        <f t="shared" si="14"/>
        <v>8103500</v>
      </c>
      <c r="H296" s="113"/>
      <c r="I296" s="113">
        <f t="shared" si="12"/>
        <v>8103500</v>
      </c>
      <c r="J296" s="114">
        <v>8061000</v>
      </c>
      <c r="K296" s="114"/>
      <c r="L296" s="113">
        <f t="shared" si="13"/>
        <v>8061000</v>
      </c>
      <c r="M296" s="114">
        <v>8061000</v>
      </c>
    </row>
    <row r="297" spans="1:13" ht="31.5">
      <c r="A297" s="43" t="s">
        <v>327</v>
      </c>
      <c r="B297" s="80" t="s">
        <v>400</v>
      </c>
      <c r="C297" s="78" t="s">
        <v>566</v>
      </c>
      <c r="D297" s="78" t="s">
        <v>334</v>
      </c>
      <c r="E297" s="114">
        <v>8103500</v>
      </c>
      <c r="F297" s="114"/>
      <c r="G297" s="113">
        <f t="shared" si="14"/>
        <v>8103500</v>
      </c>
      <c r="H297" s="113"/>
      <c r="I297" s="113">
        <f t="shared" si="12"/>
        <v>8103500</v>
      </c>
      <c r="J297" s="114">
        <v>8061000</v>
      </c>
      <c r="K297" s="114"/>
      <c r="L297" s="113">
        <f t="shared" si="13"/>
        <v>8061000</v>
      </c>
      <c r="M297" s="114">
        <v>8061000</v>
      </c>
    </row>
    <row r="298" spans="1:13" ht="47.25">
      <c r="A298" s="31" t="s">
        <v>71</v>
      </c>
      <c r="B298" s="80" t="s">
        <v>401</v>
      </c>
      <c r="C298" s="78" t="s">
        <v>514</v>
      </c>
      <c r="D298" s="78" t="s">
        <v>122</v>
      </c>
      <c r="E298" s="114">
        <v>3806700</v>
      </c>
      <c r="F298" s="114"/>
      <c r="G298" s="113">
        <f t="shared" si="14"/>
        <v>3806700</v>
      </c>
      <c r="H298" s="113"/>
      <c r="I298" s="113">
        <f t="shared" si="12"/>
        <v>3806700</v>
      </c>
      <c r="J298" s="114">
        <v>3529900</v>
      </c>
      <c r="K298" s="114"/>
      <c r="L298" s="113">
        <f t="shared" si="13"/>
        <v>3529900</v>
      </c>
      <c r="M298" s="114">
        <v>3529900</v>
      </c>
    </row>
    <row r="299" spans="1:13" ht="31.5">
      <c r="A299" s="43" t="s">
        <v>327</v>
      </c>
      <c r="B299" s="80" t="s">
        <v>401</v>
      </c>
      <c r="C299" s="78" t="s">
        <v>566</v>
      </c>
      <c r="D299" s="78" t="s">
        <v>334</v>
      </c>
      <c r="E299" s="114">
        <v>3806700</v>
      </c>
      <c r="F299" s="114"/>
      <c r="G299" s="113">
        <f t="shared" si="14"/>
        <v>3806700</v>
      </c>
      <c r="H299" s="113"/>
      <c r="I299" s="113">
        <f t="shared" si="12"/>
        <v>3806700</v>
      </c>
      <c r="J299" s="114">
        <v>3529900</v>
      </c>
      <c r="K299" s="114"/>
      <c r="L299" s="113">
        <f t="shared" si="13"/>
        <v>3529900</v>
      </c>
      <c r="M299" s="114">
        <v>3529900</v>
      </c>
    </row>
    <row r="300" spans="1:13" ht="47.25">
      <c r="A300" s="37" t="s">
        <v>72</v>
      </c>
      <c r="B300" s="80" t="s">
        <v>402</v>
      </c>
      <c r="C300" s="78" t="s">
        <v>514</v>
      </c>
      <c r="D300" s="78" t="s">
        <v>122</v>
      </c>
      <c r="E300" s="114">
        <v>300000</v>
      </c>
      <c r="F300" s="114"/>
      <c r="G300" s="113">
        <f t="shared" si="14"/>
        <v>300000</v>
      </c>
      <c r="H300" s="113"/>
      <c r="I300" s="113">
        <f t="shared" si="12"/>
        <v>300000</v>
      </c>
      <c r="J300" s="114">
        <v>0</v>
      </c>
      <c r="K300" s="114"/>
      <c r="L300" s="113">
        <f t="shared" si="13"/>
        <v>0</v>
      </c>
      <c r="M300" s="114">
        <v>0</v>
      </c>
    </row>
    <row r="301" spans="1:13" ht="31.5">
      <c r="A301" s="43" t="s">
        <v>327</v>
      </c>
      <c r="B301" s="80" t="s">
        <v>402</v>
      </c>
      <c r="C301" s="78" t="s">
        <v>566</v>
      </c>
      <c r="D301" s="78" t="s">
        <v>334</v>
      </c>
      <c r="E301" s="114">
        <v>300000</v>
      </c>
      <c r="F301" s="114"/>
      <c r="G301" s="113">
        <f t="shared" si="14"/>
        <v>300000</v>
      </c>
      <c r="H301" s="113"/>
      <c r="I301" s="113">
        <f t="shared" si="12"/>
        <v>300000</v>
      </c>
      <c r="J301" s="114">
        <v>0</v>
      </c>
      <c r="K301" s="114"/>
      <c r="L301" s="113">
        <f t="shared" si="13"/>
        <v>0</v>
      </c>
      <c r="M301" s="114">
        <v>0</v>
      </c>
    </row>
    <row r="302" spans="1:13" ht="94.5">
      <c r="A302" s="103" t="s">
        <v>636</v>
      </c>
      <c r="B302" s="80" t="s">
        <v>615</v>
      </c>
      <c r="C302" s="78" t="s">
        <v>514</v>
      </c>
      <c r="D302" s="78" t="s">
        <v>122</v>
      </c>
      <c r="E302" s="114">
        <v>680500</v>
      </c>
      <c r="F302" s="114"/>
      <c r="G302" s="113">
        <f t="shared" si="14"/>
        <v>680500</v>
      </c>
      <c r="H302" s="113"/>
      <c r="I302" s="113">
        <f t="shared" si="12"/>
        <v>680500</v>
      </c>
      <c r="J302" s="114">
        <v>0</v>
      </c>
      <c r="K302" s="114"/>
      <c r="L302" s="113">
        <f t="shared" si="13"/>
        <v>0</v>
      </c>
      <c r="M302" s="114">
        <v>0</v>
      </c>
    </row>
    <row r="303" spans="1:13" ht="31.5">
      <c r="A303" s="43" t="s">
        <v>327</v>
      </c>
      <c r="B303" s="80" t="s">
        <v>615</v>
      </c>
      <c r="C303" s="78" t="s">
        <v>566</v>
      </c>
      <c r="D303" s="78" t="s">
        <v>334</v>
      </c>
      <c r="E303" s="114">
        <v>680500</v>
      </c>
      <c r="F303" s="114"/>
      <c r="G303" s="113">
        <f t="shared" si="14"/>
        <v>680500</v>
      </c>
      <c r="H303" s="113"/>
      <c r="I303" s="113">
        <f t="shared" si="12"/>
        <v>680500</v>
      </c>
      <c r="J303" s="114">
        <v>0</v>
      </c>
      <c r="K303" s="114"/>
      <c r="L303" s="113">
        <f t="shared" si="13"/>
        <v>0</v>
      </c>
      <c r="M303" s="114">
        <v>0</v>
      </c>
    </row>
    <row r="304" spans="1:13" ht="78.75">
      <c r="A304" s="103" t="s">
        <v>637</v>
      </c>
      <c r="B304" s="71" t="s">
        <v>614</v>
      </c>
      <c r="C304" s="78" t="s">
        <v>514</v>
      </c>
      <c r="D304" s="78" t="s">
        <v>122</v>
      </c>
      <c r="E304" s="114">
        <v>16211</v>
      </c>
      <c r="F304" s="114"/>
      <c r="G304" s="113">
        <f t="shared" si="14"/>
        <v>16211</v>
      </c>
      <c r="H304" s="113"/>
      <c r="I304" s="113">
        <f t="shared" si="12"/>
        <v>16211</v>
      </c>
      <c r="J304" s="114">
        <v>0</v>
      </c>
      <c r="K304" s="114"/>
      <c r="L304" s="113">
        <f t="shared" si="13"/>
        <v>0</v>
      </c>
      <c r="M304" s="114">
        <v>0</v>
      </c>
    </row>
    <row r="305" spans="1:13" ht="31.5">
      <c r="A305" s="43" t="s">
        <v>327</v>
      </c>
      <c r="B305" s="71" t="s">
        <v>614</v>
      </c>
      <c r="C305" s="78" t="s">
        <v>566</v>
      </c>
      <c r="D305" s="78" t="s">
        <v>334</v>
      </c>
      <c r="E305" s="114">
        <v>16211</v>
      </c>
      <c r="F305" s="114"/>
      <c r="G305" s="113">
        <f t="shared" si="14"/>
        <v>16211</v>
      </c>
      <c r="H305" s="113"/>
      <c r="I305" s="113">
        <f t="shared" si="12"/>
        <v>16211</v>
      </c>
      <c r="J305" s="114">
        <v>0</v>
      </c>
      <c r="K305" s="114"/>
      <c r="L305" s="113">
        <f t="shared" si="13"/>
        <v>0</v>
      </c>
      <c r="M305" s="114">
        <v>0</v>
      </c>
    </row>
    <row r="306" spans="1:13" ht="94.5">
      <c r="A306" s="43" t="s">
        <v>325</v>
      </c>
      <c r="B306" s="90" t="s">
        <v>403</v>
      </c>
      <c r="C306" s="78" t="s">
        <v>514</v>
      </c>
      <c r="D306" s="78" t="s">
        <v>122</v>
      </c>
      <c r="E306" s="114">
        <v>8599200</v>
      </c>
      <c r="F306" s="114"/>
      <c r="G306" s="113">
        <f t="shared" si="14"/>
        <v>8599200</v>
      </c>
      <c r="H306" s="114">
        <v>1499500</v>
      </c>
      <c r="I306" s="113">
        <f t="shared" si="12"/>
        <v>10098700</v>
      </c>
      <c r="J306" s="114">
        <v>0</v>
      </c>
      <c r="K306" s="114"/>
      <c r="L306" s="113">
        <f t="shared" si="13"/>
        <v>0</v>
      </c>
      <c r="M306" s="114">
        <v>0</v>
      </c>
    </row>
    <row r="307" spans="1:13" ht="31.5">
      <c r="A307" s="43" t="s">
        <v>327</v>
      </c>
      <c r="B307" s="90" t="s">
        <v>403</v>
      </c>
      <c r="C307" s="78" t="s">
        <v>566</v>
      </c>
      <c r="D307" s="78" t="s">
        <v>334</v>
      </c>
      <c r="E307" s="114">
        <v>8599200</v>
      </c>
      <c r="F307" s="114"/>
      <c r="G307" s="113">
        <f t="shared" si="14"/>
        <v>8599200</v>
      </c>
      <c r="H307" s="114">
        <v>1499500</v>
      </c>
      <c r="I307" s="113">
        <f t="shared" si="12"/>
        <v>10098700</v>
      </c>
      <c r="J307" s="114">
        <v>0</v>
      </c>
      <c r="K307" s="114"/>
      <c r="L307" s="113">
        <f t="shared" si="13"/>
        <v>0</v>
      </c>
      <c r="M307" s="114">
        <v>0</v>
      </c>
    </row>
    <row r="308" spans="1:13" ht="94.5">
      <c r="A308" s="43" t="s">
        <v>52</v>
      </c>
      <c r="B308" s="80" t="s">
        <v>404</v>
      </c>
      <c r="C308" s="78" t="s">
        <v>514</v>
      </c>
      <c r="D308" s="78" t="s">
        <v>122</v>
      </c>
      <c r="E308" s="114">
        <v>6330240</v>
      </c>
      <c r="F308" s="114"/>
      <c r="G308" s="113">
        <f t="shared" si="14"/>
        <v>6330240</v>
      </c>
      <c r="H308" s="114">
        <v>-76480</v>
      </c>
      <c r="I308" s="113">
        <f t="shared" si="12"/>
        <v>6253760</v>
      </c>
      <c r="J308" s="114">
        <v>6330240</v>
      </c>
      <c r="K308" s="114"/>
      <c r="L308" s="113">
        <f t="shared" si="13"/>
        <v>6330240</v>
      </c>
      <c r="M308" s="114">
        <v>6330240</v>
      </c>
    </row>
    <row r="309" spans="1:13" ht="31.5">
      <c r="A309" s="43" t="s">
        <v>327</v>
      </c>
      <c r="B309" s="80" t="s">
        <v>404</v>
      </c>
      <c r="C309" s="78" t="s">
        <v>566</v>
      </c>
      <c r="D309" s="78" t="s">
        <v>334</v>
      </c>
      <c r="E309" s="114">
        <v>6330240</v>
      </c>
      <c r="F309" s="114"/>
      <c r="G309" s="113">
        <f t="shared" si="14"/>
        <v>6330240</v>
      </c>
      <c r="H309" s="114">
        <v>-76480</v>
      </c>
      <c r="I309" s="113">
        <f t="shared" si="12"/>
        <v>6253760</v>
      </c>
      <c r="J309" s="114">
        <v>6330240</v>
      </c>
      <c r="K309" s="114"/>
      <c r="L309" s="113">
        <f t="shared" si="13"/>
        <v>6330240</v>
      </c>
      <c r="M309" s="114">
        <v>6330240</v>
      </c>
    </row>
    <row r="310" spans="1:13" ht="63">
      <c r="A310" s="43" t="s">
        <v>53</v>
      </c>
      <c r="B310" s="80" t="s">
        <v>405</v>
      </c>
      <c r="C310" s="78" t="s">
        <v>514</v>
      </c>
      <c r="D310" s="78" t="s">
        <v>122</v>
      </c>
      <c r="E310" s="114">
        <v>1582560</v>
      </c>
      <c r="F310" s="114"/>
      <c r="G310" s="113">
        <f t="shared" si="14"/>
        <v>1582560</v>
      </c>
      <c r="H310" s="114">
        <v>-19120</v>
      </c>
      <c r="I310" s="113">
        <f t="shared" si="12"/>
        <v>1563440</v>
      </c>
      <c r="J310" s="114">
        <v>1582560</v>
      </c>
      <c r="K310" s="114"/>
      <c r="L310" s="113">
        <f t="shared" si="13"/>
        <v>1582560</v>
      </c>
      <c r="M310" s="114">
        <v>1582560</v>
      </c>
    </row>
    <row r="311" spans="1:13" ht="31.5">
      <c r="A311" s="43" t="s">
        <v>327</v>
      </c>
      <c r="B311" s="80" t="s">
        <v>405</v>
      </c>
      <c r="C311" s="78" t="s">
        <v>566</v>
      </c>
      <c r="D311" s="78" t="s">
        <v>334</v>
      </c>
      <c r="E311" s="114">
        <v>1582560</v>
      </c>
      <c r="F311" s="114"/>
      <c r="G311" s="113">
        <f t="shared" si="14"/>
        <v>1582560</v>
      </c>
      <c r="H311" s="114">
        <v>-19120</v>
      </c>
      <c r="I311" s="113">
        <f t="shared" si="12"/>
        <v>1563440</v>
      </c>
      <c r="J311" s="114">
        <v>1582560</v>
      </c>
      <c r="K311" s="114"/>
      <c r="L311" s="113">
        <f t="shared" si="13"/>
        <v>1582560</v>
      </c>
      <c r="M311" s="114">
        <v>1582560</v>
      </c>
    </row>
    <row r="312" spans="1:13" ht="94.5">
      <c r="A312" s="42" t="s">
        <v>329</v>
      </c>
      <c r="B312" s="82" t="s">
        <v>330</v>
      </c>
      <c r="C312" s="77" t="s">
        <v>514</v>
      </c>
      <c r="D312" s="77" t="s">
        <v>122</v>
      </c>
      <c r="E312" s="113">
        <v>10695400</v>
      </c>
      <c r="F312" s="113"/>
      <c r="G312" s="113">
        <f t="shared" si="14"/>
        <v>10695400</v>
      </c>
      <c r="H312" s="113">
        <v>291500</v>
      </c>
      <c r="I312" s="113">
        <f t="shared" si="12"/>
        <v>10986900</v>
      </c>
      <c r="J312" s="113">
        <v>10151200</v>
      </c>
      <c r="K312" s="113"/>
      <c r="L312" s="113">
        <f t="shared" si="13"/>
        <v>10151200</v>
      </c>
      <c r="M312" s="113">
        <v>10151200</v>
      </c>
    </row>
    <row r="313" spans="1:13" ht="63">
      <c r="A313" s="43" t="s">
        <v>331</v>
      </c>
      <c r="B313" s="80" t="s">
        <v>332</v>
      </c>
      <c r="C313" s="78" t="s">
        <v>514</v>
      </c>
      <c r="D313" s="78" t="s">
        <v>122</v>
      </c>
      <c r="E313" s="114">
        <v>10695400</v>
      </c>
      <c r="F313" s="114"/>
      <c r="G313" s="113">
        <f t="shared" si="14"/>
        <v>10695400</v>
      </c>
      <c r="H313" s="114">
        <v>291500</v>
      </c>
      <c r="I313" s="113">
        <f t="shared" si="12"/>
        <v>10986900</v>
      </c>
      <c r="J313" s="114">
        <v>10151200</v>
      </c>
      <c r="K313" s="114"/>
      <c r="L313" s="113">
        <f t="shared" si="13"/>
        <v>10151200</v>
      </c>
      <c r="M313" s="114">
        <v>10151200</v>
      </c>
    </row>
    <row r="314" spans="1:13" ht="47.25">
      <c r="A314" s="31" t="s">
        <v>321</v>
      </c>
      <c r="B314" s="80" t="s">
        <v>333</v>
      </c>
      <c r="C314" s="78" t="s">
        <v>514</v>
      </c>
      <c r="D314" s="78" t="s">
        <v>122</v>
      </c>
      <c r="E314" s="114">
        <v>9549300</v>
      </c>
      <c r="F314" s="114"/>
      <c r="G314" s="113">
        <f t="shared" si="14"/>
        <v>9549300</v>
      </c>
      <c r="H314" s="114"/>
      <c r="I314" s="113">
        <f t="shared" si="12"/>
        <v>9549300</v>
      </c>
      <c r="J314" s="114">
        <v>9380200</v>
      </c>
      <c r="K314" s="114"/>
      <c r="L314" s="113">
        <f t="shared" si="13"/>
        <v>9380200</v>
      </c>
      <c r="M314" s="114">
        <v>9380200</v>
      </c>
    </row>
    <row r="315" spans="1:13" ht="31.5">
      <c r="A315" s="43" t="s">
        <v>327</v>
      </c>
      <c r="B315" s="80" t="s">
        <v>333</v>
      </c>
      <c r="C315" s="78" t="s">
        <v>554</v>
      </c>
      <c r="D315" s="78" t="s">
        <v>334</v>
      </c>
      <c r="E315" s="114">
        <v>9549300</v>
      </c>
      <c r="F315" s="114"/>
      <c r="G315" s="113">
        <f t="shared" si="14"/>
        <v>9549300</v>
      </c>
      <c r="H315" s="114"/>
      <c r="I315" s="113">
        <f t="shared" si="12"/>
        <v>9549300</v>
      </c>
      <c r="J315" s="114">
        <v>9380200</v>
      </c>
      <c r="K315" s="114"/>
      <c r="L315" s="113">
        <f t="shared" si="13"/>
        <v>9380200</v>
      </c>
      <c r="M315" s="114">
        <v>9380200</v>
      </c>
    </row>
    <row r="316" spans="1:13" ht="110.25">
      <c r="A316" s="31" t="s">
        <v>319</v>
      </c>
      <c r="B316" s="80" t="s">
        <v>335</v>
      </c>
      <c r="C316" s="78" t="s">
        <v>514</v>
      </c>
      <c r="D316" s="78" t="s">
        <v>122</v>
      </c>
      <c r="E316" s="114">
        <v>31500</v>
      </c>
      <c r="F316" s="114"/>
      <c r="G316" s="113">
        <f t="shared" si="14"/>
        <v>31500</v>
      </c>
      <c r="H316" s="113"/>
      <c r="I316" s="113">
        <f t="shared" si="12"/>
        <v>31500</v>
      </c>
      <c r="J316" s="114">
        <v>31500</v>
      </c>
      <c r="K316" s="114"/>
      <c r="L316" s="113">
        <f t="shared" si="13"/>
        <v>31500</v>
      </c>
      <c r="M316" s="114">
        <v>31500</v>
      </c>
    </row>
    <row r="317" spans="1:13" ht="31.5">
      <c r="A317" s="43" t="s">
        <v>327</v>
      </c>
      <c r="B317" s="80" t="s">
        <v>335</v>
      </c>
      <c r="C317" s="78" t="s">
        <v>554</v>
      </c>
      <c r="D317" s="78" t="s">
        <v>334</v>
      </c>
      <c r="E317" s="114">
        <v>31500</v>
      </c>
      <c r="F317" s="114"/>
      <c r="G317" s="113">
        <f t="shared" si="14"/>
        <v>31500</v>
      </c>
      <c r="H317" s="113"/>
      <c r="I317" s="113">
        <f t="shared" si="12"/>
        <v>31500</v>
      </c>
      <c r="J317" s="114">
        <v>31500</v>
      </c>
      <c r="K317" s="114"/>
      <c r="L317" s="113">
        <f t="shared" si="13"/>
        <v>31500</v>
      </c>
      <c r="M317" s="114">
        <v>31500</v>
      </c>
    </row>
    <row r="318" spans="1:13" ht="94.5">
      <c r="A318" s="43" t="s">
        <v>325</v>
      </c>
      <c r="B318" s="90" t="s">
        <v>336</v>
      </c>
      <c r="C318" s="78" t="s">
        <v>514</v>
      </c>
      <c r="D318" s="78" t="s">
        <v>122</v>
      </c>
      <c r="E318" s="114">
        <v>375100</v>
      </c>
      <c r="F318" s="114"/>
      <c r="G318" s="113">
        <f t="shared" si="14"/>
        <v>375100</v>
      </c>
      <c r="H318" s="114">
        <v>312400</v>
      </c>
      <c r="I318" s="113">
        <f t="shared" si="12"/>
        <v>687500</v>
      </c>
      <c r="J318" s="114">
        <v>0</v>
      </c>
      <c r="K318" s="114"/>
      <c r="L318" s="113">
        <f t="shared" si="13"/>
        <v>0</v>
      </c>
      <c r="M318" s="114">
        <v>0</v>
      </c>
    </row>
    <row r="319" spans="1:13" ht="31.5">
      <c r="A319" s="43" t="s">
        <v>327</v>
      </c>
      <c r="B319" s="90" t="s">
        <v>336</v>
      </c>
      <c r="C319" s="78" t="s">
        <v>554</v>
      </c>
      <c r="D319" s="78" t="s">
        <v>334</v>
      </c>
      <c r="E319" s="114">
        <v>375100</v>
      </c>
      <c r="F319" s="114"/>
      <c r="G319" s="113">
        <f t="shared" si="14"/>
        <v>375100</v>
      </c>
      <c r="H319" s="114">
        <v>312400</v>
      </c>
      <c r="I319" s="113">
        <f t="shared" si="12"/>
        <v>687500</v>
      </c>
      <c r="J319" s="114">
        <v>0</v>
      </c>
      <c r="K319" s="114"/>
      <c r="L319" s="113">
        <f t="shared" si="13"/>
        <v>0</v>
      </c>
      <c r="M319" s="114">
        <v>0</v>
      </c>
    </row>
    <row r="320" spans="1:13" ht="94.5">
      <c r="A320" s="43" t="s">
        <v>52</v>
      </c>
      <c r="B320" s="80" t="s">
        <v>337</v>
      </c>
      <c r="C320" s="78" t="s">
        <v>514</v>
      </c>
      <c r="D320" s="78" t="s">
        <v>122</v>
      </c>
      <c r="E320" s="114">
        <v>591600</v>
      </c>
      <c r="F320" s="114"/>
      <c r="G320" s="113">
        <f t="shared" si="14"/>
        <v>591600</v>
      </c>
      <c r="H320" s="114">
        <v>-16720</v>
      </c>
      <c r="I320" s="113">
        <f t="shared" si="12"/>
        <v>574880</v>
      </c>
      <c r="J320" s="114">
        <v>591600</v>
      </c>
      <c r="K320" s="114"/>
      <c r="L320" s="113">
        <f t="shared" si="13"/>
        <v>591600</v>
      </c>
      <c r="M320" s="114">
        <v>591600</v>
      </c>
    </row>
    <row r="321" spans="1:13" ht="31.5">
      <c r="A321" s="43" t="s">
        <v>327</v>
      </c>
      <c r="B321" s="80" t="s">
        <v>337</v>
      </c>
      <c r="C321" s="78" t="s">
        <v>554</v>
      </c>
      <c r="D321" s="78" t="s">
        <v>334</v>
      </c>
      <c r="E321" s="114">
        <v>591600</v>
      </c>
      <c r="F321" s="114"/>
      <c r="G321" s="113">
        <f t="shared" si="14"/>
        <v>591600</v>
      </c>
      <c r="H321" s="114">
        <v>-16720</v>
      </c>
      <c r="I321" s="113">
        <f t="shared" si="12"/>
        <v>574880</v>
      </c>
      <c r="J321" s="114">
        <v>591600</v>
      </c>
      <c r="K321" s="114"/>
      <c r="L321" s="113">
        <f t="shared" si="13"/>
        <v>591600</v>
      </c>
      <c r="M321" s="114">
        <v>591600</v>
      </c>
    </row>
    <row r="322" spans="1:13" ht="63">
      <c r="A322" s="43" t="s">
        <v>53</v>
      </c>
      <c r="B322" s="80" t="s">
        <v>338</v>
      </c>
      <c r="C322" s="78" t="s">
        <v>514</v>
      </c>
      <c r="D322" s="78" t="s">
        <v>122</v>
      </c>
      <c r="E322" s="114">
        <v>147900</v>
      </c>
      <c r="F322" s="114"/>
      <c r="G322" s="113">
        <f t="shared" si="14"/>
        <v>147900</v>
      </c>
      <c r="H322" s="114">
        <v>-4180</v>
      </c>
      <c r="I322" s="113">
        <f t="shared" si="12"/>
        <v>143720</v>
      </c>
      <c r="J322" s="114">
        <v>147900</v>
      </c>
      <c r="K322" s="114"/>
      <c r="L322" s="113">
        <f t="shared" si="13"/>
        <v>147900</v>
      </c>
      <c r="M322" s="114">
        <v>147900</v>
      </c>
    </row>
    <row r="323" spans="1:13" ht="31.5">
      <c r="A323" s="43" t="s">
        <v>327</v>
      </c>
      <c r="B323" s="80" t="s">
        <v>338</v>
      </c>
      <c r="C323" s="78" t="s">
        <v>554</v>
      </c>
      <c r="D323" s="78" t="s">
        <v>334</v>
      </c>
      <c r="E323" s="114">
        <v>147900</v>
      </c>
      <c r="F323" s="114"/>
      <c r="G323" s="113">
        <f t="shared" si="14"/>
        <v>147900</v>
      </c>
      <c r="H323" s="114">
        <v>-4180</v>
      </c>
      <c r="I323" s="113">
        <f t="shared" si="12"/>
        <v>143720</v>
      </c>
      <c r="J323" s="114">
        <v>147900</v>
      </c>
      <c r="K323" s="114"/>
      <c r="L323" s="113">
        <f t="shared" si="13"/>
        <v>147900</v>
      </c>
      <c r="M323" s="114">
        <v>147900</v>
      </c>
    </row>
    <row r="324" spans="1:13" ht="63">
      <c r="A324" s="42" t="s">
        <v>568</v>
      </c>
      <c r="B324" s="82" t="s">
        <v>406</v>
      </c>
      <c r="C324" s="77" t="s">
        <v>514</v>
      </c>
      <c r="D324" s="77" t="s">
        <v>122</v>
      </c>
      <c r="E324" s="113">
        <v>85000</v>
      </c>
      <c r="F324" s="113"/>
      <c r="G324" s="113">
        <f t="shared" si="14"/>
        <v>85000</v>
      </c>
      <c r="H324" s="113"/>
      <c r="I324" s="113">
        <f t="shared" si="12"/>
        <v>85000</v>
      </c>
      <c r="J324" s="113">
        <v>85000</v>
      </c>
      <c r="K324" s="113"/>
      <c r="L324" s="113">
        <f t="shared" si="13"/>
        <v>85000</v>
      </c>
      <c r="M324" s="113">
        <v>85000</v>
      </c>
    </row>
    <row r="325" spans="1:13" ht="31.5">
      <c r="A325" s="43" t="s">
        <v>407</v>
      </c>
      <c r="B325" s="80" t="s">
        <v>408</v>
      </c>
      <c r="C325" s="78" t="s">
        <v>514</v>
      </c>
      <c r="D325" s="78" t="s">
        <v>122</v>
      </c>
      <c r="E325" s="114">
        <v>15000</v>
      </c>
      <c r="F325" s="114"/>
      <c r="G325" s="113">
        <f t="shared" si="14"/>
        <v>15000</v>
      </c>
      <c r="H325" s="113"/>
      <c r="I325" s="113">
        <f t="shared" si="12"/>
        <v>15000</v>
      </c>
      <c r="J325" s="114">
        <v>15000</v>
      </c>
      <c r="K325" s="114"/>
      <c r="L325" s="113">
        <f t="shared" si="13"/>
        <v>15000</v>
      </c>
      <c r="M325" s="114">
        <v>15000</v>
      </c>
    </row>
    <row r="326" spans="1:13" ht="94.5">
      <c r="A326" s="43" t="s">
        <v>409</v>
      </c>
      <c r="B326" s="80" t="s">
        <v>410</v>
      </c>
      <c r="C326" s="78" t="s">
        <v>514</v>
      </c>
      <c r="D326" s="78" t="s">
        <v>122</v>
      </c>
      <c r="E326" s="114">
        <v>15000</v>
      </c>
      <c r="F326" s="114"/>
      <c r="G326" s="113">
        <f t="shared" si="14"/>
        <v>15000</v>
      </c>
      <c r="H326" s="113"/>
      <c r="I326" s="113">
        <f t="shared" si="12"/>
        <v>15000</v>
      </c>
      <c r="J326" s="114">
        <v>15000</v>
      </c>
      <c r="K326" s="114"/>
      <c r="L326" s="113">
        <f t="shared" si="13"/>
        <v>15000</v>
      </c>
      <c r="M326" s="114">
        <v>15000</v>
      </c>
    </row>
    <row r="327" spans="1:13" ht="31.5">
      <c r="A327" s="43" t="s">
        <v>327</v>
      </c>
      <c r="B327" s="80" t="s">
        <v>410</v>
      </c>
      <c r="C327" s="78" t="s">
        <v>566</v>
      </c>
      <c r="D327" s="78" t="s">
        <v>334</v>
      </c>
      <c r="E327" s="114">
        <v>15000</v>
      </c>
      <c r="F327" s="114"/>
      <c r="G327" s="113">
        <f t="shared" si="14"/>
        <v>15000</v>
      </c>
      <c r="H327" s="113"/>
      <c r="I327" s="113">
        <f t="shared" si="12"/>
        <v>15000</v>
      </c>
      <c r="J327" s="114">
        <v>15000</v>
      </c>
      <c r="K327" s="114"/>
      <c r="L327" s="113">
        <f t="shared" si="13"/>
        <v>15000</v>
      </c>
      <c r="M327" s="114">
        <v>15000</v>
      </c>
    </row>
    <row r="328" spans="1:13" ht="47.25">
      <c r="A328" s="43" t="s">
        <v>411</v>
      </c>
      <c r="B328" s="80" t="s">
        <v>412</v>
      </c>
      <c r="C328" s="78" t="s">
        <v>514</v>
      </c>
      <c r="D328" s="78" t="s">
        <v>122</v>
      </c>
      <c r="E328" s="114">
        <v>52000</v>
      </c>
      <c r="F328" s="114"/>
      <c r="G328" s="113">
        <f t="shared" si="14"/>
        <v>52000</v>
      </c>
      <c r="H328" s="113"/>
      <c r="I328" s="113">
        <f t="shared" si="12"/>
        <v>52000</v>
      </c>
      <c r="J328" s="114">
        <v>52000</v>
      </c>
      <c r="K328" s="114"/>
      <c r="L328" s="113">
        <f t="shared" si="13"/>
        <v>52000</v>
      </c>
      <c r="M328" s="114">
        <v>52000</v>
      </c>
    </row>
    <row r="329" spans="1:13" ht="94.5">
      <c r="A329" s="43" t="s">
        <v>409</v>
      </c>
      <c r="B329" s="80" t="s">
        <v>413</v>
      </c>
      <c r="C329" s="78" t="s">
        <v>514</v>
      </c>
      <c r="D329" s="78" t="s">
        <v>122</v>
      </c>
      <c r="E329" s="114">
        <v>52000</v>
      </c>
      <c r="F329" s="114"/>
      <c r="G329" s="113">
        <f t="shared" si="14"/>
        <v>52000</v>
      </c>
      <c r="H329" s="113"/>
      <c r="I329" s="113">
        <f t="shared" si="12"/>
        <v>52000</v>
      </c>
      <c r="J329" s="114">
        <v>52000</v>
      </c>
      <c r="K329" s="114"/>
      <c r="L329" s="113">
        <f t="shared" si="13"/>
        <v>52000</v>
      </c>
      <c r="M329" s="114">
        <v>52000</v>
      </c>
    </row>
    <row r="330" spans="1:13" ht="31.5">
      <c r="A330" s="43" t="s">
        <v>327</v>
      </c>
      <c r="B330" s="80" t="s">
        <v>413</v>
      </c>
      <c r="C330" s="78" t="s">
        <v>566</v>
      </c>
      <c r="D330" s="78" t="s">
        <v>334</v>
      </c>
      <c r="E330" s="114">
        <v>52000</v>
      </c>
      <c r="F330" s="114"/>
      <c r="G330" s="113">
        <f t="shared" si="14"/>
        <v>52000</v>
      </c>
      <c r="H330" s="113"/>
      <c r="I330" s="113">
        <f t="shared" si="12"/>
        <v>52000</v>
      </c>
      <c r="J330" s="114">
        <v>52000</v>
      </c>
      <c r="K330" s="114"/>
      <c r="L330" s="113">
        <f t="shared" si="13"/>
        <v>52000</v>
      </c>
      <c r="M330" s="114">
        <v>52000</v>
      </c>
    </row>
    <row r="331" spans="1:13" ht="63">
      <c r="A331" s="43" t="s">
        <v>414</v>
      </c>
      <c r="B331" s="80" t="s">
        <v>415</v>
      </c>
      <c r="C331" s="78" t="s">
        <v>514</v>
      </c>
      <c r="D331" s="78" t="s">
        <v>122</v>
      </c>
      <c r="E331" s="114">
        <v>18000</v>
      </c>
      <c r="F331" s="114"/>
      <c r="G331" s="113">
        <f t="shared" si="14"/>
        <v>18000</v>
      </c>
      <c r="H331" s="113"/>
      <c r="I331" s="113">
        <f t="shared" si="12"/>
        <v>18000</v>
      </c>
      <c r="J331" s="114">
        <v>18000</v>
      </c>
      <c r="K331" s="114"/>
      <c r="L331" s="113">
        <f t="shared" si="13"/>
        <v>18000</v>
      </c>
      <c r="M331" s="114">
        <v>18000</v>
      </c>
    </row>
    <row r="332" spans="1:13" ht="94.5">
      <c r="A332" s="43" t="s">
        <v>409</v>
      </c>
      <c r="B332" s="80" t="s">
        <v>416</v>
      </c>
      <c r="C332" s="78" t="s">
        <v>514</v>
      </c>
      <c r="D332" s="78" t="s">
        <v>122</v>
      </c>
      <c r="E332" s="114">
        <v>18000</v>
      </c>
      <c r="F332" s="114"/>
      <c r="G332" s="113">
        <f t="shared" si="14"/>
        <v>18000</v>
      </c>
      <c r="H332" s="113"/>
      <c r="I332" s="113">
        <f t="shared" ref="I332:I395" si="15">G332+H332</f>
        <v>18000</v>
      </c>
      <c r="J332" s="114">
        <v>18000</v>
      </c>
      <c r="K332" s="114"/>
      <c r="L332" s="113">
        <f t="shared" ref="L332:L395" si="16">J332+K332</f>
        <v>18000</v>
      </c>
      <c r="M332" s="114">
        <v>18000</v>
      </c>
    </row>
    <row r="333" spans="1:13" ht="31.5">
      <c r="A333" s="43" t="s">
        <v>327</v>
      </c>
      <c r="B333" s="80" t="s">
        <v>416</v>
      </c>
      <c r="C333" s="78" t="s">
        <v>566</v>
      </c>
      <c r="D333" s="78" t="s">
        <v>334</v>
      </c>
      <c r="E333" s="114">
        <v>18000</v>
      </c>
      <c r="F333" s="114"/>
      <c r="G333" s="113">
        <f t="shared" si="14"/>
        <v>18000</v>
      </c>
      <c r="H333" s="113"/>
      <c r="I333" s="113">
        <f t="shared" si="15"/>
        <v>18000</v>
      </c>
      <c r="J333" s="114">
        <v>18000</v>
      </c>
      <c r="K333" s="114"/>
      <c r="L333" s="113">
        <f t="shared" si="16"/>
        <v>18000</v>
      </c>
      <c r="M333" s="114">
        <v>18000</v>
      </c>
    </row>
    <row r="334" spans="1:13" ht="94.5">
      <c r="A334" s="42" t="s">
        <v>422</v>
      </c>
      <c r="B334" s="82" t="s">
        <v>423</v>
      </c>
      <c r="C334" s="77" t="s">
        <v>514</v>
      </c>
      <c r="D334" s="77" t="s">
        <v>122</v>
      </c>
      <c r="E334" s="113">
        <v>4259600</v>
      </c>
      <c r="F334" s="113"/>
      <c r="G334" s="113">
        <f t="shared" si="14"/>
        <v>4259600</v>
      </c>
      <c r="H334" s="113"/>
      <c r="I334" s="113">
        <f t="shared" si="15"/>
        <v>4259600</v>
      </c>
      <c r="J334" s="113">
        <v>4259600</v>
      </c>
      <c r="K334" s="113"/>
      <c r="L334" s="113">
        <f t="shared" si="16"/>
        <v>4259600</v>
      </c>
      <c r="M334" s="113">
        <v>4259600</v>
      </c>
    </row>
    <row r="335" spans="1:13" ht="78.75">
      <c r="A335" s="43" t="s">
        <v>569</v>
      </c>
      <c r="B335" s="80" t="s">
        <v>570</v>
      </c>
      <c r="C335" s="78" t="s">
        <v>514</v>
      </c>
      <c r="D335" s="78" t="s">
        <v>122</v>
      </c>
      <c r="E335" s="114">
        <v>4259600</v>
      </c>
      <c r="F335" s="114"/>
      <c r="G335" s="113">
        <f t="shared" si="14"/>
        <v>4259600</v>
      </c>
      <c r="H335" s="113"/>
      <c r="I335" s="113">
        <f t="shared" si="15"/>
        <v>4259600</v>
      </c>
      <c r="J335" s="114">
        <v>4259600</v>
      </c>
      <c r="K335" s="114"/>
      <c r="L335" s="113">
        <f t="shared" si="16"/>
        <v>4259600</v>
      </c>
      <c r="M335" s="114">
        <v>4259600</v>
      </c>
    </row>
    <row r="336" spans="1:13" ht="47.25">
      <c r="A336" s="31" t="s">
        <v>71</v>
      </c>
      <c r="B336" s="80" t="s">
        <v>424</v>
      </c>
      <c r="C336" s="78" t="s">
        <v>514</v>
      </c>
      <c r="D336" s="78" t="s">
        <v>122</v>
      </c>
      <c r="E336" s="114">
        <v>4259600</v>
      </c>
      <c r="F336" s="114"/>
      <c r="G336" s="113">
        <f t="shared" si="14"/>
        <v>4259600</v>
      </c>
      <c r="H336" s="113"/>
      <c r="I336" s="113">
        <f t="shared" si="15"/>
        <v>4259600</v>
      </c>
      <c r="J336" s="114">
        <v>4259600</v>
      </c>
      <c r="K336" s="114"/>
      <c r="L336" s="113">
        <f t="shared" si="16"/>
        <v>4259600</v>
      </c>
      <c r="M336" s="114">
        <v>4259600</v>
      </c>
    </row>
    <row r="337" spans="1:13" ht="31.5">
      <c r="A337" s="43" t="s">
        <v>327</v>
      </c>
      <c r="B337" s="80" t="s">
        <v>424</v>
      </c>
      <c r="C337" s="78" t="s">
        <v>526</v>
      </c>
      <c r="D337" s="78" t="s">
        <v>334</v>
      </c>
      <c r="E337" s="114">
        <v>4259600</v>
      </c>
      <c r="F337" s="114"/>
      <c r="G337" s="113">
        <f t="shared" si="14"/>
        <v>4259600</v>
      </c>
      <c r="H337" s="113"/>
      <c r="I337" s="113">
        <f t="shared" si="15"/>
        <v>4259600</v>
      </c>
      <c r="J337" s="114">
        <v>4259600</v>
      </c>
      <c r="K337" s="114"/>
      <c r="L337" s="113">
        <f t="shared" si="16"/>
        <v>4259600</v>
      </c>
      <c r="M337" s="114">
        <v>4259600</v>
      </c>
    </row>
    <row r="338" spans="1:13" ht="78.75">
      <c r="A338" s="42" t="s">
        <v>571</v>
      </c>
      <c r="B338" s="82" t="s">
        <v>432</v>
      </c>
      <c r="C338" s="77" t="s">
        <v>514</v>
      </c>
      <c r="D338" s="77" t="s">
        <v>122</v>
      </c>
      <c r="E338" s="113">
        <v>624588.48</v>
      </c>
      <c r="F338" s="113"/>
      <c r="G338" s="113">
        <f t="shared" si="14"/>
        <v>624588.48</v>
      </c>
      <c r="H338" s="113">
        <v>-48138.48</v>
      </c>
      <c r="I338" s="113">
        <f t="shared" si="15"/>
        <v>576450</v>
      </c>
      <c r="J338" s="113">
        <v>170000</v>
      </c>
      <c r="K338" s="113"/>
      <c r="L338" s="113">
        <f t="shared" si="16"/>
        <v>170000</v>
      </c>
      <c r="M338" s="113">
        <v>170000</v>
      </c>
    </row>
    <row r="339" spans="1:13" ht="94.5">
      <c r="A339" s="43" t="s">
        <v>433</v>
      </c>
      <c r="B339" s="80" t="s">
        <v>434</v>
      </c>
      <c r="C339" s="78" t="s">
        <v>514</v>
      </c>
      <c r="D339" s="78" t="s">
        <v>122</v>
      </c>
      <c r="E339" s="114">
        <v>624588.48</v>
      </c>
      <c r="F339" s="114"/>
      <c r="G339" s="113">
        <f t="shared" ref="G339:G400" si="17">E339+F339</f>
        <v>624588.48</v>
      </c>
      <c r="H339" s="114">
        <v>-48138.48</v>
      </c>
      <c r="I339" s="113">
        <f t="shared" si="15"/>
        <v>576450</v>
      </c>
      <c r="J339" s="114">
        <v>170000</v>
      </c>
      <c r="K339" s="114"/>
      <c r="L339" s="113">
        <f t="shared" si="16"/>
        <v>170000</v>
      </c>
      <c r="M339" s="114">
        <v>170000</v>
      </c>
    </row>
    <row r="340" spans="1:13" ht="63">
      <c r="A340" s="37" t="s">
        <v>624</v>
      </c>
      <c r="B340" s="68" t="s">
        <v>599</v>
      </c>
      <c r="C340" s="78" t="s">
        <v>514</v>
      </c>
      <c r="D340" s="78" t="s">
        <v>122</v>
      </c>
      <c r="E340" s="114">
        <v>624588.48</v>
      </c>
      <c r="F340" s="114"/>
      <c r="G340" s="113">
        <f t="shared" si="17"/>
        <v>624588.48</v>
      </c>
      <c r="H340" s="114">
        <v>-48138.48</v>
      </c>
      <c r="I340" s="113">
        <f t="shared" si="15"/>
        <v>576450</v>
      </c>
      <c r="J340" s="114">
        <v>170000</v>
      </c>
      <c r="K340" s="114"/>
      <c r="L340" s="113">
        <f t="shared" si="16"/>
        <v>170000</v>
      </c>
      <c r="M340" s="114">
        <v>170000</v>
      </c>
    </row>
    <row r="341" spans="1:13" ht="63">
      <c r="A341" s="43" t="s">
        <v>435</v>
      </c>
      <c r="B341" s="68" t="s">
        <v>599</v>
      </c>
      <c r="C341" s="78" t="s">
        <v>572</v>
      </c>
      <c r="D341" s="78" t="s">
        <v>436</v>
      </c>
      <c r="E341" s="114">
        <v>624588.48</v>
      </c>
      <c r="F341" s="114"/>
      <c r="G341" s="113">
        <f t="shared" si="17"/>
        <v>624588.48</v>
      </c>
      <c r="H341" s="114">
        <v>-48138.48</v>
      </c>
      <c r="I341" s="113">
        <f t="shared" si="15"/>
        <v>576450</v>
      </c>
      <c r="J341" s="114">
        <v>170000</v>
      </c>
      <c r="K341" s="114"/>
      <c r="L341" s="113">
        <f t="shared" si="16"/>
        <v>170000</v>
      </c>
      <c r="M341" s="114">
        <v>170000</v>
      </c>
    </row>
    <row r="342" spans="1:13" ht="78.75">
      <c r="A342" s="42" t="s">
        <v>573</v>
      </c>
      <c r="B342" s="82" t="s">
        <v>479</v>
      </c>
      <c r="C342" s="77" t="s">
        <v>514</v>
      </c>
      <c r="D342" s="77" t="s">
        <v>122</v>
      </c>
      <c r="E342" s="113">
        <v>24142358.949999999</v>
      </c>
      <c r="F342" s="113">
        <v>664533.32999999996</v>
      </c>
      <c r="G342" s="113">
        <f t="shared" si="17"/>
        <v>24806892.279999997</v>
      </c>
      <c r="H342" s="113">
        <f>H343</f>
        <v>-1992983</v>
      </c>
      <c r="I342" s="113">
        <f t="shared" si="15"/>
        <v>22813909.279999997</v>
      </c>
      <c r="J342" s="113">
        <v>12895300</v>
      </c>
      <c r="K342" s="113"/>
      <c r="L342" s="113">
        <f t="shared" si="16"/>
        <v>12895300</v>
      </c>
      <c r="M342" s="113">
        <v>12895300</v>
      </c>
    </row>
    <row r="343" spans="1:13" ht="63">
      <c r="A343" s="43" t="s">
        <v>480</v>
      </c>
      <c r="B343" s="80" t="s">
        <v>481</v>
      </c>
      <c r="C343" s="78" t="s">
        <v>514</v>
      </c>
      <c r="D343" s="78" t="s">
        <v>122</v>
      </c>
      <c r="E343" s="114">
        <v>13597000</v>
      </c>
      <c r="F343" s="114">
        <v>-221511.11</v>
      </c>
      <c r="G343" s="113">
        <f t="shared" si="17"/>
        <v>13375488.890000001</v>
      </c>
      <c r="H343" s="114">
        <v>-1992983</v>
      </c>
      <c r="I343" s="113">
        <f t="shared" si="15"/>
        <v>11382505.890000001</v>
      </c>
      <c r="J343" s="114">
        <v>12895300</v>
      </c>
      <c r="K343" s="114"/>
      <c r="L343" s="113">
        <f t="shared" si="16"/>
        <v>12895300</v>
      </c>
      <c r="M343" s="114">
        <v>12895300</v>
      </c>
    </row>
    <row r="344" spans="1:13" ht="78.75">
      <c r="A344" s="31" t="s">
        <v>482</v>
      </c>
      <c r="B344" s="80" t="s">
        <v>483</v>
      </c>
      <c r="C344" s="78" t="s">
        <v>514</v>
      </c>
      <c r="D344" s="78" t="s">
        <v>122</v>
      </c>
      <c r="E344" s="114">
        <v>3054700</v>
      </c>
      <c r="F344" s="114">
        <v>-221511.11</v>
      </c>
      <c r="G344" s="113">
        <f t="shared" si="17"/>
        <v>2833188.89</v>
      </c>
      <c r="H344" s="113"/>
      <c r="I344" s="113">
        <f t="shared" si="15"/>
        <v>2833188.89</v>
      </c>
      <c r="J344" s="114">
        <v>2804700</v>
      </c>
      <c r="K344" s="114"/>
      <c r="L344" s="113">
        <f t="shared" si="16"/>
        <v>2804700</v>
      </c>
      <c r="M344" s="114">
        <v>2804700</v>
      </c>
    </row>
    <row r="345" spans="1:13" ht="31.5">
      <c r="A345" s="31" t="s">
        <v>289</v>
      </c>
      <c r="B345" s="80" t="s">
        <v>483</v>
      </c>
      <c r="C345" s="78" t="s">
        <v>574</v>
      </c>
      <c r="D345" s="78" t="s">
        <v>290</v>
      </c>
      <c r="E345" s="114">
        <v>3054700</v>
      </c>
      <c r="F345" s="114">
        <v>-221511.11</v>
      </c>
      <c r="G345" s="113">
        <f t="shared" si="17"/>
        <v>2833188.89</v>
      </c>
      <c r="H345" s="113"/>
      <c r="I345" s="113">
        <f t="shared" si="15"/>
        <v>2833188.89</v>
      </c>
      <c r="J345" s="114">
        <v>2804700</v>
      </c>
      <c r="K345" s="114"/>
      <c r="L345" s="113">
        <f t="shared" si="16"/>
        <v>2804700</v>
      </c>
      <c r="M345" s="114">
        <v>2804700</v>
      </c>
    </row>
    <row r="346" spans="1:13" ht="78.75">
      <c r="A346" s="31" t="s">
        <v>482</v>
      </c>
      <c r="B346" s="80" t="s">
        <v>484</v>
      </c>
      <c r="C346" s="78" t="s">
        <v>514</v>
      </c>
      <c r="D346" s="78" t="s">
        <v>122</v>
      </c>
      <c r="E346" s="114">
        <v>3839500</v>
      </c>
      <c r="F346" s="114"/>
      <c r="G346" s="113">
        <f t="shared" si="17"/>
        <v>3839500</v>
      </c>
      <c r="H346" s="114">
        <v>68017</v>
      </c>
      <c r="I346" s="113">
        <f t="shared" si="15"/>
        <v>3907517</v>
      </c>
      <c r="J346" s="114">
        <v>3789500</v>
      </c>
      <c r="K346" s="114"/>
      <c r="L346" s="113">
        <f t="shared" si="16"/>
        <v>3789500</v>
      </c>
      <c r="M346" s="114">
        <v>3789500</v>
      </c>
    </row>
    <row r="347" spans="1:13" ht="31.5">
      <c r="A347" s="31" t="s">
        <v>289</v>
      </c>
      <c r="B347" s="80" t="s">
        <v>484</v>
      </c>
      <c r="C347" s="78" t="s">
        <v>574</v>
      </c>
      <c r="D347" s="78" t="s">
        <v>290</v>
      </c>
      <c r="E347" s="114">
        <v>3839500</v>
      </c>
      <c r="F347" s="114"/>
      <c r="G347" s="113">
        <f t="shared" si="17"/>
        <v>3839500</v>
      </c>
      <c r="H347" s="114">
        <v>68017</v>
      </c>
      <c r="I347" s="113">
        <f t="shared" si="15"/>
        <v>3907517</v>
      </c>
      <c r="J347" s="114">
        <v>3789500</v>
      </c>
      <c r="K347" s="114"/>
      <c r="L347" s="113">
        <f t="shared" si="16"/>
        <v>3789500</v>
      </c>
      <c r="M347" s="114">
        <v>3789500</v>
      </c>
    </row>
    <row r="348" spans="1:13" ht="47.25">
      <c r="A348" s="43" t="s">
        <v>485</v>
      </c>
      <c r="B348" s="80" t="s">
        <v>486</v>
      </c>
      <c r="C348" s="78" t="s">
        <v>514</v>
      </c>
      <c r="D348" s="78" t="s">
        <v>122</v>
      </c>
      <c r="E348" s="114">
        <v>384800</v>
      </c>
      <c r="F348" s="114"/>
      <c r="G348" s="113">
        <f t="shared" si="17"/>
        <v>384800</v>
      </c>
      <c r="H348" s="114"/>
      <c r="I348" s="113">
        <f t="shared" si="15"/>
        <v>384800</v>
      </c>
      <c r="J348" s="114">
        <v>334000</v>
      </c>
      <c r="K348" s="114"/>
      <c r="L348" s="113">
        <f t="shared" si="16"/>
        <v>334000</v>
      </c>
      <c r="M348" s="114">
        <v>334000</v>
      </c>
    </row>
    <row r="349" spans="1:13" ht="63">
      <c r="A349" s="43" t="s">
        <v>114</v>
      </c>
      <c r="B349" s="80" t="s">
        <v>486</v>
      </c>
      <c r="C349" s="78" t="s">
        <v>574</v>
      </c>
      <c r="D349" s="78" t="s">
        <v>115</v>
      </c>
      <c r="E349" s="114">
        <v>384800</v>
      </c>
      <c r="F349" s="114"/>
      <c r="G349" s="113">
        <f t="shared" si="17"/>
        <v>384800</v>
      </c>
      <c r="H349" s="114"/>
      <c r="I349" s="113">
        <f t="shared" si="15"/>
        <v>384800</v>
      </c>
      <c r="J349" s="114">
        <v>334000</v>
      </c>
      <c r="K349" s="114"/>
      <c r="L349" s="113">
        <f t="shared" si="16"/>
        <v>334000</v>
      </c>
      <c r="M349" s="114">
        <v>334000</v>
      </c>
    </row>
    <row r="350" spans="1:13" ht="94.5">
      <c r="A350" s="43" t="s">
        <v>325</v>
      </c>
      <c r="B350" s="80" t="s">
        <v>617</v>
      </c>
      <c r="C350" s="78" t="s">
        <v>514</v>
      </c>
      <c r="D350" s="78" t="s">
        <v>122</v>
      </c>
      <c r="E350" s="114">
        <v>139400</v>
      </c>
      <c r="F350" s="114"/>
      <c r="G350" s="113">
        <f t="shared" si="17"/>
        <v>139400</v>
      </c>
      <c r="H350" s="114"/>
      <c r="I350" s="113">
        <f t="shared" si="15"/>
        <v>139400</v>
      </c>
      <c r="J350" s="114">
        <v>0</v>
      </c>
      <c r="K350" s="114"/>
      <c r="L350" s="113">
        <f t="shared" si="16"/>
        <v>0</v>
      </c>
      <c r="M350" s="114">
        <v>0</v>
      </c>
    </row>
    <row r="351" spans="1:13" ht="31.5">
      <c r="A351" s="43" t="s">
        <v>289</v>
      </c>
      <c r="B351" s="80" t="s">
        <v>617</v>
      </c>
      <c r="C351" s="78" t="s">
        <v>574</v>
      </c>
      <c r="D351" s="78" t="s">
        <v>290</v>
      </c>
      <c r="E351" s="114">
        <v>139400</v>
      </c>
      <c r="F351" s="114"/>
      <c r="G351" s="113">
        <f t="shared" si="17"/>
        <v>139400</v>
      </c>
      <c r="H351" s="114"/>
      <c r="I351" s="113">
        <f t="shared" si="15"/>
        <v>139400</v>
      </c>
      <c r="J351" s="114">
        <v>0</v>
      </c>
      <c r="K351" s="114"/>
      <c r="L351" s="113">
        <f t="shared" si="16"/>
        <v>0</v>
      </c>
      <c r="M351" s="114">
        <v>0</v>
      </c>
    </row>
    <row r="352" spans="1:13" ht="94.5">
      <c r="A352" s="43" t="s">
        <v>616</v>
      </c>
      <c r="B352" s="80" t="s">
        <v>618</v>
      </c>
      <c r="C352" s="78" t="s">
        <v>514</v>
      </c>
      <c r="D352" s="78" t="s">
        <v>122</v>
      </c>
      <c r="E352" s="114">
        <v>211500</v>
      </c>
      <c r="F352" s="114"/>
      <c r="G352" s="113">
        <f t="shared" si="17"/>
        <v>211500</v>
      </c>
      <c r="H352" s="114"/>
      <c r="I352" s="113">
        <f t="shared" si="15"/>
        <v>211500</v>
      </c>
      <c r="J352" s="114">
        <v>0</v>
      </c>
      <c r="K352" s="114"/>
      <c r="L352" s="113">
        <f t="shared" si="16"/>
        <v>0</v>
      </c>
      <c r="M352" s="114">
        <v>0</v>
      </c>
    </row>
    <row r="353" spans="1:13" ht="31.5">
      <c r="A353" s="43" t="s">
        <v>289</v>
      </c>
      <c r="B353" s="80" t="s">
        <v>618</v>
      </c>
      <c r="C353" s="78" t="s">
        <v>574</v>
      </c>
      <c r="D353" s="78" t="s">
        <v>290</v>
      </c>
      <c r="E353" s="114">
        <v>211500</v>
      </c>
      <c r="F353" s="114"/>
      <c r="G353" s="113">
        <f t="shared" si="17"/>
        <v>211500</v>
      </c>
      <c r="H353" s="114"/>
      <c r="I353" s="113">
        <f t="shared" si="15"/>
        <v>211500</v>
      </c>
      <c r="J353" s="114">
        <v>0</v>
      </c>
      <c r="K353" s="114"/>
      <c r="L353" s="113">
        <f t="shared" si="16"/>
        <v>0</v>
      </c>
      <c r="M353" s="114">
        <v>0</v>
      </c>
    </row>
    <row r="354" spans="1:13" ht="94.5">
      <c r="A354" s="43" t="s">
        <v>52</v>
      </c>
      <c r="B354" s="80" t="s">
        <v>487</v>
      </c>
      <c r="C354" s="78" t="s">
        <v>514</v>
      </c>
      <c r="D354" s="78" t="s">
        <v>122</v>
      </c>
      <c r="E354" s="114">
        <v>1313440</v>
      </c>
      <c r="F354" s="114"/>
      <c r="G354" s="113">
        <f t="shared" si="17"/>
        <v>1313440</v>
      </c>
      <c r="H354" s="114">
        <v>-214600</v>
      </c>
      <c r="I354" s="113">
        <f t="shared" si="15"/>
        <v>1098840</v>
      </c>
      <c r="J354" s="114">
        <v>1313440</v>
      </c>
      <c r="K354" s="114"/>
      <c r="L354" s="113">
        <f t="shared" si="16"/>
        <v>1313440</v>
      </c>
      <c r="M354" s="114">
        <v>1313440</v>
      </c>
    </row>
    <row r="355" spans="1:13" ht="31.5">
      <c r="A355" s="31" t="s">
        <v>289</v>
      </c>
      <c r="B355" s="80" t="s">
        <v>487</v>
      </c>
      <c r="C355" s="78" t="s">
        <v>574</v>
      </c>
      <c r="D355" s="78" t="s">
        <v>290</v>
      </c>
      <c r="E355" s="114">
        <v>1313440</v>
      </c>
      <c r="F355" s="114"/>
      <c r="G355" s="113">
        <f t="shared" si="17"/>
        <v>1313440</v>
      </c>
      <c r="H355" s="114">
        <v>-214600</v>
      </c>
      <c r="I355" s="113">
        <f t="shared" si="15"/>
        <v>1098840</v>
      </c>
      <c r="J355" s="114">
        <v>1313440</v>
      </c>
      <c r="K355" s="114"/>
      <c r="L355" s="113">
        <f t="shared" si="16"/>
        <v>1313440</v>
      </c>
      <c r="M355" s="114">
        <v>1313440</v>
      </c>
    </row>
    <row r="356" spans="1:13" ht="63">
      <c r="A356" s="43" t="s">
        <v>53</v>
      </c>
      <c r="B356" s="80" t="s">
        <v>488</v>
      </c>
      <c r="C356" s="78" t="s">
        <v>514</v>
      </c>
      <c r="D356" s="78" t="s">
        <v>122</v>
      </c>
      <c r="E356" s="114">
        <v>328360</v>
      </c>
      <c r="F356" s="114"/>
      <c r="G356" s="113">
        <f t="shared" si="17"/>
        <v>328360</v>
      </c>
      <c r="H356" s="114">
        <v>-53650</v>
      </c>
      <c r="I356" s="113">
        <f t="shared" si="15"/>
        <v>274710</v>
      </c>
      <c r="J356" s="114">
        <v>328360</v>
      </c>
      <c r="K356" s="114"/>
      <c r="L356" s="113">
        <f t="shared" si="16"/>
        <v>328360</v>
      </c>
      <c r="M356" s="114">
        <v>328360</v>
      </c>
    </row>
    <row r="357" spans="1:13" ht="31.5">
      <c r="A357" s="31" t="s">
        <v>289</v>
      </c>
      <c r="B357" s="80" t="s">
        <v>488</v>
      </c>
      <c r="C357" s="78" t="s">
        <v>574</v>
      </c>
      <c r="D357" s="78" t="s">
        <v>290</v>
      </c>
      <c r="E357" s="114">
        <v>328360</v>
      </c>
      <c r="F357" s="114"/>
      <c r="G357" s="113">
        <f t="shared" si="17"/>
        <v>328360</v>
      </c>
      <c r="H357" s="114">
        <v>-53650</v>
      </c>
      <c r="I357" s="113">
        <f t="shared" si="15"/>
        <v>274710</v>
      </c>
      <c r="J357" s="114">
        <v>328360</v>
      </c>
      <c r="K357" s="114"/>
      <c r="L357" s="113">
        <f t="shared" si="16"/>
        <v>328360</v>
      </c>
      <c r="M357" s="114">
        <v>328360</v>
      </c>
    </row>
    <row r="358" spans="1:13" ht="94.5">
      <c r="A358" s="43" t="s">
        <v>52</v>
      </c>
      <c r="B358" s="80" t="s">
        <v>489</v>
      </c>
      <c r="C358" s="78" t="s">
        <v>514</v>
      </c>
      <c r="D358" s="78" t="s">
        <v>122</v>
      </c>
      <c r="E358" s="114">
        <v>3460240</v>
      </c>
      <c r="F358" s="114"/>
      <c r="G358" s="113">
        <f t="shared" si="17"/>
        <v>3460240</v>
      </c>
      <c r="H358" s="114">
        <v>1434200</v>
      </c>
      <c r="I358" s="113">
        <f t="shared" si="15"/>
        <v>4894440</v>
      </c>
      <c r="J358" s="114">
        <v>3460240</v>
      </c>
      <c r="K358" s="114"/>
      <c r="L358" s="113">
        <f t="shared" si="16"/>
        <v>3460240</v>
      </c>
      <c r="M358" s="114">
        <v>3460240</v>
      </c>
    </row>
    <row r="359" spans="1:13" ht="31.5">
      <c r="A359" s="31" t="s">
        <v>289</v>
      </c>
      <c r="B359" s="80" t="s">
        <v>489</v>
      </c>
      <c r="C359" s="78" t="s">
        <v>574</v>
      </c>
      <c r="D359" s="78" t="s">
        <v>290</v>
      </c>
      <c r="E359" s="114">
        <v>3460240</v>
      </c>
      <c r="F359" s="114"/>
      <c r="G359" s="113">
        <f t="shared" si="17"/>
        <v>3460240</v>
      </c>
      <c r="H359" s="114">
        <v>-1434200</v>
      </c>
      <c r="I359" s="113">
        <f t="shared" si="15"/>
        <v>2026040</v>
      </c>
      <c r="J359" s="114">
        <v>3460240</v>
      </c>
      <c r="K359" s="114"/>
      <c r="L359" s="113">
        <f t="shared" si="16"/>
        <v>3460240</v>
      </c>
      <c r="M359" s="114">
        <v>3460240</v>
      </c>
    </row>
    <row r="360" spans="1:13" ht="63">
      <c r="A360" s="43" t="s">
        <v>53</v>
      </c>
      <c r="B360" s="80" t="s">
        <v>490</v>
      </c>
      <c r="C360" s="78" t="s">
        <v>514</v>
      </c>
      <c r="D360" s="78" t="s">
        <v>122</v>
      </c>
      <c r="E360" s="114">
        <v>865060</v>
      </c>
      <c r="F360" s="114"/>
      <c r="G360" s="113">
        <f t="shared" si="17"/>
        <v>865060</v>
      </c>
      <c r="H360" s="114">
        <v>-358550</v>
      </c>
      <c r="I360" s="113">
        <f t="shared" si="15"/>
        <v>506510</v>
      </c>
      <c r="J360" s="114">
        <v>865060</v>
      </c>
      <c r="K360" s="114"/>
      <c r="L360" s="113">
        <f t="shared" si="16"/>
        <v>865060</v>
      </c>
      <c r="M360" s="114">
        <v>865060</v>
      </c>
    </row>
    <row r="361" spans="1:13" ht="31.5">
      <c r="A361" s="31" t="s">
        <v>289</v>
      </c>
      <c r="B361" s="80" t="s">
        <v>490</v>
      </c>
      <c r="C361" s="78" t="s">
        <v>574</v>
      </c>
      <c r="D361" s="78" t="s">
        <v>290</v>
      </c>
      <c r="E361" s="114">
        <v>865060</v>
      </c>
      <c r="F361" s="114"/>
      <c r="G361" s="113">
        <f t="shared" si="17"/>
        <v>865060</v>
      </c>
      <c r="H361" s="114">
        <v>-358550</v>
      </c>
      <c r="I361" s="113">
        <f t="shared" si="15"/>
        <v>506510</v>
      </c>
      <c r="J361" s="114">
        <v>865060</v>
      </c>
      <c r="K361" s="114"/>
      <c r="L361" s="113">
        <f t="shared" si="16"/>
        <v>865060</v>
      </c>
      <c r="M361" s="114">
        <v>865060</v>
      </c>
    </row>
    <row r="362" spans="1:13" ht="47.25">
      <c r="A362" s="43" t="s">
        <v>491</v>
      </c>
      <c r="B362" s="72" t="s">
        <v>492</v>
      </c>
      <c r="C362" s="78" t="s">
        <v>514</v>
      </c>
      <c r="D362" s="78" t="s">
        <v>122</v>
      </c>
      <c r="E362" s="114">
        <v>10545358.949999999</v>
      </c>
      <c r="F362" s="114">
        <f>F363+F365</f>
        <v>886044.44</v>
      </c>
      <c r="G362" s="113">
        <f t="shared" si="17"/>
        <v>11431403.389999999</v>
      </c>
      <c r="H362" s="113"/>
      <c r="I362" s="113">
        <f t="shared" si="15"/>
        <v>11431403.389999999</v>
      </c>
      <c r="J362" s="114">
        <v>0</v>
      </c>
      <c r="K362" s="114"/>
      <c r="L362" s="113">
        <f t="shared" si="16"/>
        <v>0</v>
      </c>
      <c r="M362" s="114">
        <v>0</v>
      </c>
    </row>
    <row r="363" spans="1:13" ht="220.5">
      <c r="A363" s="50" t="s">
        <v>622</v>
      </c>
      <c r="B363" s="72"/>
      <c r="C363" s="78"/>
      <c r="D363" s="78"/>
      <c r="E363" s="114"/>
      <c r="F363" s="114">
        <v>664533.32999999996</v>
      </c>
      <c r="G363" s="113">
        <f t="shared" si="17"/>
        <v>664533.32999999996</v>
      </c>
      <c r="H363" s="113"/>
      <c r="I363" s="113">
        <f t="shared" si="15"/>
        <v>664533.32999999996</v>
      </c>
      <c r="J363" s="114"/>
      <c r="K363" s="114"/>
      <c r="L363" s="113">
        <f t="shared" si="16"/>
        <v>0</v>
      </c>
      <c r="M363" s="114"/>
    </row>
    <row r="364" spans="1:13" ht="31.5">
      <c r="A364" s="31" t="s">
        <v>289</v>
      </c>
      <c r="B364" s="72" t="s">
        <v>629</v>
      </c>
      <c r="C364" s="78" t="s">
        <v>574</v>
      </c>
      <c r="D364" s="78" t="s">
        <v>290</v>
      </c>
      <c r="E364" s="114"/>
      <c r="F364" s="114">
        <v>664533.32999999996</v>
      </c>
      <c r="G364" s="113">
        <f t="shared" si="17"/>
        <v>664533.32999999996</v>
      </c>
      <c r="H364" s="113"/>
      <c r="I364" s="113">
        <f t="shared" si="15"/>
        <v>664533.32999999996</v>
      </c>
      <c r="J364" s="114"/>
      <c r="K364" s="114"/>
      <c r="L364" s="113">
        <f t="shared" si="16"/>
        <v>0</v>
      </c>
      <c r="M364" s="114"/>
    </row>
    <row r="365" spans="1:13" ht="157.5">
      <c r="A365" s="50" t="s">
        <v>623</v>
      </c>
      <c r="B365" s="72"/>
      <c r="C365" s="78"/>
      <c r="D365" s="78"/>
      <c r="E365" s="114"/>
      <c r="F365" s="114">
        <v>221511.11</v>
      </c>
      <c r="G365" s="113">
        <f t="shared" si="17"/>
        <v>221511.11</v>
      </c>
      <c r="H365" s="113"/>
      <c r="I365" s="113">
        <f t="shared" si="15"/>
        <v>221511.11</v>
      </c>
      <c r="J365" s="114"/>
      <c r="K365" s="114"/>
      <c r="L365" s="113">
        <f t="shared" si="16"/>
        <v>0</v>
      </c>
      <c r="M365" s="114"/>
    </row>
    <row r="366" spans="1:13" ht="31.5">
      <c r="A366" s="31" t="s">
        <v>289</v>
      </c>
      <c r="B366" s="72" t="s">
        <v>630</v>
      </c>
      <c r="C366" s="78" t="s">
        <v>574</v>
      </c>
      <c r="D366" s="78" t="s">
        <v>290</v>
      </c>
      <c r="E366" s="114"/>
      <c r="F366" s="114">
        <v>221511.11</v>
      </c>
      <c r="G366" s="113">
        <f t="shared" si="17"/>
        <v>221511.11</v>
      </c>
      <c r="H366" s="113"/>
      <c r="I366" s="113">
        <f t="shared" si="15"/>
        <v>221511.11</v>
      </c>
      <c r="J366" s="114"/>
      <c r="K366" s="114"/>
      <c r="L366" s="113">
        <f t="shared" si="16"/>
        <v>0</v>
      </c>
      <c r="M366" s="114"/>
    </row>
    <row r="367" spans="1:13" ht="78.75">
      <c r="A367" s="43" t="s">
        <v>87</v>
      </c>
      <c r="B367" s="72" t="s">
        <v>493</v>
      </c>
      <c r="C367" s="78" t="s">
        <v>514</v>
      </c>
      <c r="D367" s="78" t="s">
        <v>122</v>
      </c>
      <c r="E367" s="114">
        <v>10436041.35</v>
      </c>
      <c r="F367" s="114"/>
      <c r="G367" s="113">
        <f t="shared" si="17"/>
        <v>10436041.35</v>
      </c>
      <c r="H367" s="113"/>
      <c r="I367" s="113">
        <f t="shared" si="15"/>
        <v>10436041.35</v>
      </c>
      <c r="J367" s="114">
        <v>0</v>
      </c>
      <c r="K367" s="114"/>
      <c r="L367" s="113">
        <f t="shared" si="16"/>
        <v>0</v>
      </c>
      <c r="M367" s="114">
        <v>0</v>
      </c>
    </row>
    <row r="368" spans="1:13" ht="252">
      <c r="A368" s="30" t="s">
        <v>494</v>
      </c>
      <c r="B368" s="72" t="s">
        <v>493</v>
      </c>
      <c r="C368" s="78" t="s">
        <v>575</v>
      </c>
      <c r="D368" s="78" t="s">
        <v>495</v>
      </c>
      <c r="E368" s="114">
        <v>10436041.35</v>
      </c>
      <c r="F368" s="114"/>
      <c r="G368" s="113">
        <f t="shared" si="17"/>
        <v>10436041.35</v>
      </c>
      <c r="H368" s="113"/>
      <c r="I368" s="113">
        <f t="shared" si="15"/>
        <v>10436041.35</v>
      </c>
      <c r="J368" s="114">
        <v>0</v>
      </c>
      <c r="K368" s="114"/>
      <c r="L368" s="113">
        <f t="shared" si="16"/>
        <v>0</v>
      </c>
      <c r="M368" s="114">
        <v>0</v>
      </c>
    </row>
    <row r="369" spans="1:13" ht="78.75">
      <c r="A369" s="43" t="s">
        <v>87</v>
      </c>
      <c r="B369" s="72" t="s">
        <v>576</v>
      </c>
      <c r="C369" s="78" t="s">
        <v>514</v>
      </c>
      <c r="D369" s="78" t="s">
        <v>122</v>
      </c>
      <c r="E369" s="114">
        <v>109317.6</v>
      </c>
      <c r="F369" s="114"/>
      <c r="G369" s="113">
        <f t="shared" si="17"/>
        <v>109317.6</v>
      </c>
      <c r="H369" s="113"/>
      <c r="I369" s="113">
        <f t="shared" si="15"/>
        <v>109317.6</v>
      </c>
      <c r="J369" s="114">
        <v>0</v>
      </c>
      <c r="K369" s="114"/>
      <c r="L369" s="113">
        <f t="shared" si="16"/>
        <v>0</v>
      </c>
      <c r="M369" s="114">
        <v>0</v>
      </c>
    </row>
    <row r="370" spans="1:13" ht="252">
      <c r="A370" s="30" t="s">
        <v>494</v>
      </c>
      <c r="B370" s="72" t="s">
        <v>576</v>
      </c>
      <c r="C370" s="78" t="s">
        <v>575</v>
      </c>
      <c r="D370" s="78" t="s">
        <v>495</v>
      </c>
      <c r="E370" s="114">
        <v>109317.6</v>
      </c>
      <c r="F370" s="114"/>
      <c r="G370" s="113">
        <f t="shared" si="17"/>
        <v>109317.6</v>
      </c>
      <c r="H370" s="113"/>
      <c r="I370" s="113">
        <f t="shared" si="15"/>
        <v>109317.6</v>
      </c>
      <c r="J370" s="114">
        <v>0</v>
      </c>
      <c r="K370" s="114"/>
      <c r="L370" s="113">
        <f t="shared" si="16"/>
        <v>0</v>
      </c>
      <c r="M370" s="114">
        <v>0</v>
      </c>
    </row>
    <row r="371" spans="1:13" ht="141.75">
      <c r="A371" s="56" t="s">
        <v>230</v>
      </c>
      <c r="B371" s="91" t="s">
        <v>231</v>
      </c>
      <c r="C371" s="77" t="s">
        <v>514</v>
      </c>
      <c r="D371" s="77" t="s">
        <v>122</v>
      </c>
      <c r="E371" s="113">
        <v>1000000</v>
      </c>
      <c r="F371" s="113"/>
      <c r="G371" s="113">
        <f t="shared" si="17"/>
        <v>1000000</v>
      </c>
      <c r="H371" s="113"/>
      <c r="I371" s="113">
        <f t="shared" si="15"/>
        <v>1000000</v>
      </c>
      <c r="J371" s="113">
        <v>0</v>
      </c>
      <c r="K371" s="113"/>
      <c r="L371" s="113">
        <f t="shared" si="16"/>
        <v>0</v>
      </c>
      <c r="M371" s="113">
        <v>0</v>
      </c>
    </row>
    <row r="372" spans="1:13" ht="31.5">
      <c r="A372" s="31" t="s">
        <v>232</v>
      </c>
      <c r="B372" s="81" t="s">
        <v>233</v>
      </c>
      <c r="C372" s="78" t="s">
        <v>514</v>
      </c>
      <c r="D372" s="78" t="s">
        <v>122</v>
      </c>
      <c r="E372" s="114">
        <v>1000000</v>
      </c>
      <c r="F372" s="114"/>
      <c r="G372" s="113">
        <f t="shared" si="17"/>
        <v>1000000</v>
      </c>
      <c r="H372" s="113"/>
      <c r="I372" s="113">
        <f t="shared" si="15"/>
        <v>1000000</v>
      </c>
      <c r="J372" s="114">
        <v>0</v>
      </c>
      <c r="K372" s="114"/>
      <c r="L372" s="113">
        <f t="shared" si="16"/>
        <v>0</v>
      </c>
      <c r="M372" s="114">
        <v>0</v>
      </c>
    </row>
    <row r="373" spans="1:13" ht="47.25">
      <c r="A373" s="28" t="s">
        <v>234</v>
      </c>
      <c r="B373" s="81" t="s">
        <v>235</v>
      </c>
      <c r="C373" s="78" t="s">
        <v>514</v>
      </c>
      <c r="D373" s="78" t="s">
        <v>122</v>
      </c>
      <c r="E373" s="114">
        <v>1000000</v>
      </c>
      <c r="F373" s="114"/>
      <c r="G373" s="113">
        <f t="shared" si="17"/>
        <v>1000000</v>
      </c>
      <c r="H373" s="113"/>
      <c r="I373" s="113">
        <f t="shared" si="15"/>
        <v>1000000</v>
      </c>
      <c r="J373" s="114">
        <v>0</v>
      </c>
      <c r="K373" s="114"/>
      <c r="L373" s="113">
        <f t="shared" si="16"/>
        <v>0</v>
      </c>
      <c r="M373" s="114">
        <v>0</v>
      </c>
    </row>
    <row r="374" spans="1:13" ht="63">
      <c r="A374" s="31" t="s">
        <v>114</v>
      </c>
      <c r="B374" s="81" t="s">
        <v>235</v>
      </c>
      <c r="C374" s="78" t="s">
        <v>577</v>
      </c>
      <c r="D374" s="78" t="s">
        <v>115</v>
      </c>
      <c r="E374" s="114">
        <v>1000000</v>
      </c>
      <c r="F374" s="114"/>
      <c r="G374" s="113">
        <f t="shared" si="17"/>
        <v>1000000</v>
      </c>
      <c r="H374" s="113"/>
      <c r="I374" s="113">
        <f t="shared" si="15"/>
        <v>1000000</v>
      </c>
      <c r="J374" s="114">
        <v>0</v>
      </c>
      <c r="K374" s="114"/>
      <c r="L374" s="113">
        <f t="shared" si="16"/>
        <v>0</v>
      </c>
      <c r="M374" s="114">
        <v>0</v>
      </c>
    </row>
    <row r="375" spans="1:13" ht="94.5">
      <c r="A375" s="56" t="s">
        <v>578</v>
      </c>
      <c r="B375" s="82" t="s">
        <v>269</v>
      </c>
      <c r="C375" s="77" t="s">
        <v>514</v>
      </c>
      <c r="D375" s="77" t="s">
        <v>122</v>
      </c>
      <c r="E375" s="113">
        <v>432000</v>
      </c>
      <c r="F375" s="113"/>
      <c r="G375" s="113">
        <f t="shared" si="17"/>
        <v>432000</v>
      </c>
      <c r="H375" s="113"/>
      <c r="I375" s="113">
        <f t="shared" si="15"/>
        <v>432000</v>
      </c>
      <c r="J375" s="113">
        <v>432000</v>
      </c>
      <c r="K375" s="113"/>
      <c r="L375" s="113">
        <f t="shared" si="16"/>
        <v>432000</v>
      </c>
      <c r="M375" s="113">
        <v>432000</v>
      </c>
    </row>
    <row r="376" spans="1:13" ht="63">
      <c r="A376" s="31" t="s">
        <v>579</v>
      </c>
      <c r="B376" s="80" t="s">
        <v>270</v>
      </c>
      <c r="C376" s="78" t="s">
        <v>514</v>
      </c>
      <c r="D376" s="78" t="s">
        <v>122</v>
      </c>
      <c r="E376" s="114">
        <v>432000</v>
      </c>
      <c r="F376" s="114"/>
      <c r="G376" s="113">
        <f t="shared" si="17"/>
        <v>432000</v>
      </c>
      <c r="H376" s="113"/>
      <c r="I376" s="113">
        <f t="shared" si="15"/>
        <v>432000</v>
      </c>
      <c r="J376" s="114">
        <v>432000</v>
      </c>
      <c r="K376" s="114"/>
      <c r="L376" s="113">
        <f t="shared" si="16"/>
        <v>432000</v>
      </c>
      <c r="M376" s="114">
        <v>432000</v>
      </c>
    </row>
    <row r="377" spans="1:13" ht="63">
      <c r="A377" s="31" t="s">
        <v>271</v>
      </c>
      <c r="B377" s="80" t="s">
        <v>272</v>
      </c>
      <c r="C377" s="78" t="s">
        <v>514</v>
      </c>
      <c r="D377" s="78" t="s">
        <v>122</v>
      </c>
      <c r="E377" s="114">
        <v>432000</v>
      </c>
      <c r="F377" s="114"/>
      <c r="G377" s="113">
        <f t="shared" si="17"/>
        <v>432000</v>
      </c>
      <c r="H377" s="113"/>
      <c r="I377" s="113">
        <f t="shared" si="15"/>
        <v>432000</v>
      </c>
      <c r="J377" s="114">
        <v>432000</v>
      </c>
      <c r="K377" s="114"/>
      <c r="L377" s="113">
        <f t="shared" si="16"/>
        <v>432000</v>
      </c>
      <c r="M377" s="114">
        <v>432000</v>
      </c>
    </row>
    <row r="378" spans="1:13" ht="63">
      <c r="A378" s="31" t="s">
        <v>114</v>
      </c>
      <c r="B378" s="80" t="s">
        <v>272</v>
      </c>
      <c r="C378" s="78" t="s">
        <v>580</v>
      </c>
      <c r="D378" s="78" t="s">
        <v>115</v>
      </c>
      <c r="E378" s="114">
        <v>432000</v>
      </c>
      <c r="F378" s="114"/>
      <c r="G378" s="113">
        <f t="shared" si="17"/>
        <v>432000</v>
      </c>
      <c r="H378" s="113"/>
      <c r="I378" s="113">
        <f t="shared" si="15"/>
        <v>432000</v>
      </c>
      <c r="J378" s="114">
        <v>432000</v>
      </c>
      <c r="K378" s="114"/>
      <c r="L378" s="113">
        <f t="shared" si="16"/>
        <v>432000</v>
      </c>
      <c r="M378" s="114">
        <v>432000</v>
      </c>
    </row>
    <row r="379" spans="1:13" ht="78.75">
      <c r="A379" s="42" t="s">
        <v>581</v>
      </c>
      <c r="B379" s="82" t="s">
        <v>437</v>
      </c>
      <c r="C379" s="77" t="s">
        <v>514</v>
      </c>
      <c r="D379" s="77" t="s">
        <v>122</v>
      </c>
      <c r="E379" s="113">
        <v>107344700</v>
      </c>
      <c r="F379" s="113"/>
      <c r="G379" s="113">
        <f t="shared" si="17"/>
        <v>107344700</v>
      </c>
      <c r="H379" s="113"/>
      <c r="I379" s="113">
        <f t="shared" si="15"/>
        <v>107344700</v>
      </c>
      <c r="J379" s="113">
        <v>108408200</v>
      </c>
      <c r="K379" s="113"/>
      <c r="L379" s="113">
        <f t="shared" si="16"/>
        <v>108408200</v>
      </c>
      <c r="M379" s="113">
        <v>108406900</v>
      </c>
    </row>
    <row r="380" spans="1:13" ht="110.25">
      <c r="A380" s="43" t="s">
        <v>438</v>
      </c>
      <c r="B380" s="80" t="s">
        <v>439</v>
      </c>
      <c r="C380" s="78" t="s">
        <v>514</v>
      </c>
      <c r="D380" s="78" t="s">
        <v>122</v>
      </c>
      <c r="E380" s="114">
        <v>93939500</v>
      </c>
      <c r="F380" s="114"/>
      <c r="G380" s="113">
        <f t="shared" si="17"/>
        <v>93939500</v>
      </c>
      <c r="H380" s="113"/>
      <c r="I380" s="113">
        <f t="shared" si="15"/>
        <v>93939500</v>
      </c>
      <c r="J380" s="114">
        <v>95003000</v>
      </c>
      <c r="K380" s="114"/>
      <c r="L380" s="113">
        <f t="shared" si="16"/>
        <v>95003000</v>
      </c>
      <c r="M380" s="114">
        <v>95001700</v>
      </c>
    </row>
    <row r="381" spans="1:13" ht="47.25">
      <c r="A381" s="31" t="s">
        <v>440</v>
      </c>
      <c r="B381" s="80" t="s">
        <v>441</v>
      </c>
      <c r="C381" s="78" t="s">
        <v>514</v>
      </c>
      <c r="D381" s="78" t="s">
        <v>122</v>
      </c>
      <c r="E381" s="114">
        <v>23456700</v>
      </c>
      <c r="F381" s="114"/>
      <c r="G381" s="113">
        <f t="shared" si="17"/>
        <v>23456700</v>
      </c>
      <c r="H381" s="113"/>
      <c r="I381" s="113">
        <f t="shared" si="15"/>
        <v>23456700</v>
      </c>
      <c r="J381" s="114">
        <v>23930200</v>
      </c>
      <c r="K381" s="114"/>
      <c r="L381" s="113">
        <f t="shared" si="16"/>
        <v>23930200</v>
      </c>
      <c r="M381" s="114">
        <v>23928900</v>
      </c>
    </row>
    <row r="382" spans="1:13" ht="63">
      <c r="A382" s="43" t="s">
        <v>114</v>
      </c>
      <c r="B382" s="80" t="s">
        <v>441</v>
      </c>
      <c r="C382" s="88" t="s">
        <v>572</v>
      </c>
      <c r="D382" s="88" t="s">
        <v>115</v>
      </c>
      <c r="E382" s="117">
        <v>350000</v>
      </c>
      <c r="F382" s="117"/>
      <c r="G382" s="113">
        <f t="shared" si="17"/>
        <v>350000</v>
      </c>
      <c r="H382" s="113"/>
      <c r="I382" s="113">
        <f t="shared" si="15"/>
        <v>350000</v>
      </c>
      <c r="J382" s="117">
        <v>360000</v>
      </c>
      <c r="K382" s="117"/>
      <c r="L382" s="113">
        <f t="shared" si="16"/>
        <v>360000</v>
      </c>
      <c r="M382" s="117">
        <v>360000</v>
      </c>
    </row>
    <row r="383" spans="1:13" ht="47.25">
      <c r="A383" s="43" t="s">
        <v>429</v>
      </c>
      <c r="B383" s="80" t="s">
        <v>441</v>
      </c>
      <c r="C383" s="88" t="s">
        <v>572</v>
      </c>
      <c r="D383" s="88" t="s">
        <v>430</v>
      </c>
      <c r="E383" s="117">
        <v>23106700</v>
      </c>
      <c r="F383" s="117"/>
      <c r="G383" s="113">
        <f t="shared" si="17"/>
        <v>23106700</v>
      </c>
      <c r="H383" s="113"/>
      <c r="I383" s="113">
        <f t="shared" si="15"/>
        <v>23106700</v>
      </c>
      <c r="J383" s="117">
        <v>23570200</v>
      </c>
      <c r="K383" s="117"/>
      <c r="L383" s="113">
        <f t="shared" si="16"/>
        <v>23570200</v>
      </c>
      <c r="M383" s="117">
        <v>23568900</v>
      </c>
    </row>
    <row r="384" spans="1:13" ht="157.5">
      <c r="A384" s="43" t="s">
        <v>582</v>
      </c>
      <c r="B384" s="80" t="s">
        <v>442</v>
      </c>
      <c r="C384" s="78" t="s">
        <v>514</v>
      </c>
      <c r="D384" s="78" t="s">
        <v>122</v>
      </c>
      <c r="E384" s="114">
        <v>1748000</v>
      </c>
      <c r="F384" s="114"/>
      <c r="G384" s="113">
        <f t="shared" si="17"/>
        <v>1748000</v>
      </c>
      <c r="H384" s="113"/>
      <c r="I384" s="113">
        <f t="shared" si="15"/>
        <v>1748000</v>
      </c>
      <c r="J384" s="114">
        <v>1748000</v>
      </c>
      <c r="K384" s="114"/>
      <c r="L384" s="113">
        <f t="shared" si="16"/>
        <v>1748000</v>
      </c>
      <c r="M384" s="114">
        <v>1748000</v>
      </c>
    </row>
    <row r="385" spans="1:15" ht="63">
      <c r="A385" s="43" t="s">
        <v>114</v>
      </c>
      <c r="B385" s="80" t="s">
        <v>442</v>
      </c>
      <c r="C385" s="88" t="s">
        <v>572</v>
      </c>
      <c r="D385" s="88" t="s">
        <v>115</v>
      </c>
      <c r="E385" s="117">
        <v>12000</v>
      </c>
      <c r="F385" s="117"/>
      <c r="G385" s="113">
        <f t="shared" si="17"/>
        <v>12000</v>
      </c>
      <c r="H385" s="113"/>
      <c r="I385" s="113">
        <f t="shared" si="15"/>
        <v>12000</v>
      </c>
      <c r="J385" s="117">
        <v>12000</v>
      </c>
      <c r="K385" s="117"/>
      <c r="L385" s="113">
        <f t="shared" si="16"/>
        <v>12000</v>
      </c>
      <c r="M385" s="117">
        <v>12000</v>
      </c>
    </row>
    <row r="386" spans="1:15" ht="47.25">
      <c r="A386" s="43" t="s">
        <v>429</v>
      </c>
      <c r="B386" s="80" t="s">
        <v>442</v>
      </c>
      <c r="C386" s="88" t="s">
        <v>572</v>
      </c>
      <c r="D386" s="88" t="s">
        <v>430</v>
      </c>
      <c r="E386" s="117">
        <v>1736000</v>
      </c>
      <c r="F386" s="117"/>
      <c r="G386" s="113">
        <f t="shared" si="17"/>
        <v>1736000</v>
      </c>
      <c r="H386" s="113"/>
      <c r="I386" s="113">
        <f t="shared" si="15"/>
        <v>1736000</v>
      </c>
      <c r="J386" s="117">
        <v>1736000</v>
      </c>
      <c r="K386" s="117"/>
      <c r="L386" s="113">
        <f t="shared" si="16"/>
        <v>1736000</v>
      </c>
      <c r="M386" s="117">
        <v>1736000</v>
      </c>
    </row>
    <row r="387" spans="1:15" ht="126">
      <c r="A387" s="31" t="s">
        <v>443</v>
      </c>
      <c r="B387" s="80" t="s">
        <v>444</v>
      </c>
      <c r="C387" s="78" t="s">
        <v>514</v>
      </c>
      <c r="D387" s="78" t="s">
        <v>122</v>
      </c>
      <c r="E387" s="114">
        <v>381800</v>
      </c>
      <c r="F387" s="114"/>
      <c r="G387" s="113">
        <f t="shared" si="17"/>
        <v>381800</v>
      </c>
      <c r="H387" s="113"/>
      <c r="I387" s="113">
        <f t="shared" si="15"/>
        <v>381800</v>
      </c>
      <c r="J387" s="114">
        <v>381800</v>
      </c>
      <c r="K387" s="114"/>
      <c r="L387" s="113">
        <f t="shared" si="16"/>
        <v>381800</v>
      </c>
      <c r="M387" s="114">
        <v>381800</v>
      </c>
    </row>
    <row r="388" spans="1:15" ht="47.25">
      <c r="A388" s="43" t="s">
        <v>429</v>
      </c>
      <c r="B388" s="80" t="s">
        <v>444</v>
      </c>
      <c r="C388" s="88" t="s">
        <v>572</v>
      </c>
      <c r="D388" s="88" t="s">
        <v>430</v>
      </c>
      <c r="E388" s="117">
        <v>381800</v>
      </c>
      <c r="F388" s="117"/>
      <c r="G388" s="113">
        <f t="shared" si="17"/>
        <v>381800</v>
      </c>
      <c r="H388" s="113"/>
      <c r="I388" s="113">
        <f t="shared" si="15"/>
        <v>381800</v>
      </c>
      <c r="J388" s="117">
        <v>381800</v>
      </c>
      <c r="K388" s="117"/>
      <c r="L388" s="113">
        <f t="shared" si="16"/>
        <v>381800</v>
      </c>
      <c r="M388" s="117">
        <v>381800</v>
      </c>
    </row>
    <row r="389" spans="1:15" ht="189">
      <c r="A389" s="43" t="s">
        <v>81</v>
      </c>
      <c r="B389" s="80" t="s">
        <v>445</v>
      </c>
      <c r="C389" s="78" t="s">
        <v>514</v>
      </c>
      <c r="D389" s="78" t="s">
        <v>122</v>
      </c>
      <c r="E389" s="114">
        <v>4079800</v>
      </c>
      <c r="F389" s="114"/>
      <c r="G389" s="113">
        <f t="shared" si="17"/>
        <v>4079800</v>
      </c>
      <c r="H389" s="113"/>
      <c r="I389" s="113">
        <f t="shared" si="15"/>
        <v>4079800</v>
      </c>
      <c r="J389" s="114">
        <v>4079800</v>
      </c>
      <c r="K389" s="114"/>
      <c r="L389" s="113">
        <f t="shared" si="16"/>
        <v>4079800</v>
      </c>
      <c r="M389" s="114">
        <v>4079800</v>
      </c>
      <c r="O389" s="92"/>
    </row>
    <row r="390" spans="1:15" ht="63">
      <c r="A390" s="43" t="s">
        <v>114</v>
      </c>
      <c r="B390" s="80" t="s">
        <v>445</v>
      </c>
      <c r="C390" s="88" t="s">
        <v>572</v>
      </c>
      <c r="D390" s="88" t="s">
        <v>115</v>
      </c>
      <c r="E390" s="117">
        <v>3000</v>
      </c>
      <c r="F390" s="117"/>
      <c r="G390" s="113">
        <f t="shared" si="17"/>
        <v>3000</v>
      </c>
      <c r="H390" s="113"/>
      <c r="I390" s="113">
        <f t="shared" si="15"/>
        <v>3000</v>
      </c>
      <c r="J390" s="117">
        <v>0</v>
      </c>
      <c r="K390" s="117"/>
      <c r="L390" s="113">
        <f t="shared" si="16"/>
        <v>0</v>
      </c>
      <c r="M390" s="117">
        <v>0</v>
      </c>
    </row>
    <row r="391" spans="1:15" ht="47.25">
      <c r="A391" s="43" t="s">
        <v>429</v>
      </c>
      <c r="B391" s="80" t="s">
        <v>445</v>
      </c>
      <c r="C391" s="88" t="s">
        <v>572</v>
      </c>
      <c r="D391" s="88" t="s">
        <v>430</v>
      </c>
      <c r="E391" s="117">
        <v>3993100</v>
      </c>
      <c r="F391" s="117"/>
      <c r="G391" s="113">
        <f t="shared" si="17"/>
        <v>3993100</v>
      </c>
      <c r="H391" s="113">
        <v>-248282</v>
      </c>
      <c r="I391" s="113">
        <f t="shared" si="15"/>
        <v>3744818</v>
      </c>
      <c r="J391" s="117">
        <v>4079800</v>
      </c>
      <c r="K391" s="117"/>
      <c r="L391" s="113">
        <f t="shared" si="16"/>
        <v>4079800</v>
      </c>
      <c r="M391" s="117">
        <v>4079800</v>
      </c>
    </row>
    <row r="392" spans="1:15" ht="63">
      <c r="A392" s="37" t="s">
        <v>435</v>
      </c>
      <c r="B392" s="80" t="s">
        <v>445</v>
      </c>
      <c r="C392" s="88" t="s">
        <v>572</v>
      </c>
      <c r="D392" s="88" t="s">
        <v>436</v>
      </c>
      <c r="E392" s="117">
        <v>83700</v>
      </c>
      <c r="F392" s="117"/>
      <c r="G392" s="113">
        <f t="shared" si="17"/>
        <v>83700</v>
      </c>
      <c r="H392" s="113">
        <v>248282</v>
      </c>
      <c r="I392" s="113">
        <f t="shared" si="15"/>
        <v>331982</v>
      </c>
      <c r="J392" s="117">
        <v>0</v>
      </c>
      <c r="K392" s="117"/>
      <c r="L392" s="113">
        <f t="shared" si="16"/>
        <v>0</v>
      </c>
      <c r="M392" s="117">
        <v>0</v>
      </c>
    </row>
    <row r="393" spans="1:15" ht="94.5">
      <c r="A393" s="43" t="s">
        <v>446</v>
      </c>
      <c r="B393" s="80" t="s">
        <v>447</v>
      </c>
      <c r="C393" s="78" t="s">
        <v>514</v>
      </c>
      <c r="D393" s="78" t="s">
        <v>122</v>
      </c>
      <c r="E393" s="114">
        <v>25757100</v>
      </c>
      <c r="F393" s="114"/>
      <c r="G393" s="113">
        <f t="shared" si="17"/>
        <v>25757100</v>
      </c>
      <c r="H393" s="113"/>
      <c r="I393" s="113">
        <f t="shared" si="15"/>
        <v>25757100</v>
      </c>
      <c r="J393" s="114">
        <v>25757100</v>
      </c>
      <c r="K393" s="114"/>
      <c r="L393" s="113">
        <f t="shared" si="16"/>
        <v>25757100</v>
      </c>
      <c r="M393" s="114">
        <v>25757100</v>
      </c>
    </row>
    <row r="394" spans="1:15" ht="63">
      <c r="A394" s="43" t="s">
        <v>114</v>
      </c>
      <c r="B394" s="80" t="s">
        <v>447</v>
      </c>
      <c r="C394" s="88" t="s">
        <v>572</v>
      </c>
      <c r="D394" s="88" t="s">
        <v>115</v>
      </c>
      <c r="E394" s="117">
        <v>200000</v>
      </c>
      <c r="F394" s="117"/>
      <c r="G394" s="113">
        <f t="shared" si="17"/>
        <v>200000</v>
      </c>
      <c r="H394" s="113"/>
      <c r="I394" s="113">
        <f t="shared" si="15"/>
        <v>200000</v>
      </c>
      <c r="J394" s="117">
        <v>200000</v>
      </c>
      <c r="K394" s="117"/>
      <c r="L394" s="113">
        <f t="shared" si="16"/>
        <v>200000</v>
      </c>
      <c r="M394" s="117">
        <v>200000</v>
      </c>
    </row>
    <row r="395" spans="1:15" ht="47.25">
      <c r="A395" s="43" t="s">
        <v>429</v>
      </c>
      <c r="B395" s="80" t="s">
        <v>447</v>
      </c>
      <c r="C395" s="88" t="s">
        <v>572</v>
      </c>
      <c r="D395" s="88" t="s">
        <v>430</v>
      </c>
      <c r="E395" s="117">
        <v>25557100</v>
      </c>
      <c r="F395" s="117"/>
      <c r="G395" s="113">
        <f t="shared" si="17"/>
        <v>25557100</v>
      </c>
      <c r="H395" s="113"/>
      <c r="I395" s="113">
        <f t="shared" si="15"/>
        <v>25557100</v>
      </c>
      <c r="J395" s="117">
        <v>25557100</v>
      </c>
      <c r="K395" s="117"/>
      <c r="L395" s="113">
        <f t="shared" si="16"/>
        <v>25557100</v>
      </c>
      <c r="M395" s="117">
        <v>25557100</v>
      </c>
    </row>
    <row r="396" spans="1:15" ht="110.25">
      <c r="A396" s="43" t="s">
        <v>82</v>
      </c>
      <c r="B396" s="80" t="s">
        <v>448</v>
      </c>
      <c r="C396" s="78" t="s">
        <v>514</v>
      </c>
      <c r="D396" s="78" t="s">
        <v>122</v>
      </c>
      <c r="E396" s="114">
        <v>376500</v>
      </c>
      <c r="F396" s="114"/>
      <c r="G396" s="113">
        <f t="shared" si="17"/>
        <v>376500</v>
      </c>
      <c r="H396" s="113"/>
      <c r="I396" s="113">
        <f t="shared" ref="I396:I459" si="18">G396+H396</f>
        <v>376500</v>
      </c>
      <c r="J396" s="114">
        <v>466500</v>
      </c>
      <c r="K396" s="114"/>
      <c r="L396" s="113">
        <f t="shared" ref="L396:L459" si="19">J396+K396</f>
        <v>466500</v>
      </c>
      <c r="M396" s="114">
        <v>466500</v>
      </c>
    </row>
    <row r="397" spans="1:15" ht="47.25">
      <c r="A397" s="43" t="s">
        <v>429</v>
      </c>
      <c r="B397" s="80" t="s">
        <v>448</v>
      </c>
      <c r="C397" s="88" t="s">
        <v>572</v>
      </c>
      <c r="D397" s="88" t="s">
        <v>430</v>
      </c>
      <c r="E397" s="117">
        <v>376500</v>
      </c>
      <c r="F397" s="117"/>
      <c r="G397" s="113">
        <f t="shared" si="17"/>
        <v>376500</v>
      </c>
      <c r="H397" s="113"/>
      <c r="I397" s="113">
        <f t="shared" si="18"/>
        <v>376500</v>
      </c>
      <c r="J397" s="117">
        <v>466500</v>
      </c>
      <c r="K397" s="117"/>
      <c r="L397" s="113">
        <f t="shared" si="19"/>
        <v>466500</v>
      </c>
      <c r="M397" s="117">
        <v>466500</v>
      </c>
    </row>
    <row r="398" spans="1:15" ht="173.25">
      <c r="A398" s="43" t="s">
        <v>583</v>
      </c>
      <c r="B398" s="80" t="s">
        <v>449</v>
      </c>
      <c r="C398" s="78" t="s">
        <v>514</v>
      </c>
      <c r="D398" s="78" t="s">
        <v>122</v>
      </c>
      <c r="E398" s="114">
        <v>4797600</v>
      </c>
      <c r="F398" s="114"/>
      <c r="G398" s="113">
        <f t="shared" si="17"/>
        <v>4797600</v>
      </c>
      <c r="H398" s="113"/>
      <c r="I398" s="113">
        <f t="shared" si="18"/>
        <v>4797600</v>
      </c>
      <c r="J398" s="114">
        <v>4797600</v>
      </c>
      <c r="K398" s="114"/>
      <c r="L398" s="113">
        <f t="shared" si="19"/>
        <v>4797600</v>
      </c>
      <c r="M398" s="114">
        <v>4797600</v>
      </c>
    </row>
    <row r="399" spans="1:15" ht="63">
      <c r="A399" s="43" t="s">
        <v>114</v>
      </c>
      <c r="B399" s="80" t="s">
        <v>449</v>
      </c>
      <c r="C399" s="88" t="s">
        <v>572</v>
      </c>
      <c r="D399" s="88" t="s">
        <v>115</v>
      </c>
      <c r="E399" s="117">
        <v>14000</v>
      </c>
      <c r="F399" s="117"/>
      <c r="G399" s="113">
        <f t="shared" si="17"/>
        <v>14000</v>
      </c>
      <c r="H399" s="113"/>
      <c r="I399" s="113">
        <f t="shared" si="18"/>
        <v>14000</v>
      </c>
      <c r="J399" s="117">
        <v>14000</v>
      </c>
      <c r="K399" s="117"/>
      <c r="L399" s="113">
        <f t="shared" si="19"/>
        <v>14000</v>
      </c>
      <c r="M399" s="117">
        <v>14000</v>
      </c>
    </row>
    <row r="400" spans="1:15" ht="47.25">
      <c r="A400" s="43" t="s">
        <v>429</v>
      </c>
      <c r="B400" s="80" t="s">
        <v>449</v>
      </c>
      <c r="C400" s="88" t="s">
        <v>572</v>
      </c>
      <c r="D400" s="88" t="s">
        <v>430</v>
      </c>
      <c r="E400" s="117">
        <v>4783600</v>
      </c>
      <c r="F400" s="117"/>
      <c r="G400" s="113">
        <f t="shared" si="17"/>
        <v>4783600</v>
      </c>
      <c r="H400" s="113"/>
      <c r="I400" s="113">
        <f t="shared" si="18"/>
        <v>4783600</v>
      </c>
      <c r="J400" s="117">
        <v>4783600</v>
      </c>
      <c r="K400" s="117"/>
      <c r="L400" s="113">
        <f t="shared" si="19"/>
        <v>4783600</v>
      </c>
      <c r="M400" s="117">
        <v>4783600</v>
      </c>
    </row>
    <row r="401" spans="1:13" ht="94.5">
      <c r="A401" s="43" t="s">
        <v>450</v>
      </c>
      <c r="B401" s="80" t="s">
        <v>451</v>
      </c>
      <c r="C401" s="78" t="s">
        <v>514</v>
      </c>
      <c r="D401" s="78" t="s">
        <v>122</v>
      </c>
      <c r="E401" s="114">
        <v>32313800</v>
      </c>
      <c r="F401" s="114"/>
      <c r="G401" s="113">
        <f t="shared" ref="G401:G469" si="20">E401+F401</f>
        <v>32313800</v>
      </c>
      <c r="H401" s="113"/>
      <c r="I401" s="113">
        <f t="shared" si="18"/>
        <v>32313800</v>
      </c>
      <c r="J401" s="114">
        <v>32813800</v>
      </c>
      <c r="K401" s="114"/>
      <c r="L401" s="113">
        <f t="shared" si="19"/>
        <v>32813800</v>
      </c>
      <c r="M401" s="114">
        <v>32813800</v>
      </c>
    </row>
    <row r="402" spans="1:13" ht="63">
      <c r="A402" s="43" t="s">
        <v>114</v>
      </c>
      <c r="B402" s="80" t="s">
        <v>451</v>
      </c>
      <c r="C402" s="88" t="s">
        <v>572</v>
      </c>
      <c r="D402" s="88" t="s">
        <v>115</v>
      </c>
      <c r="E402" s="117">
        <v>280000</v>
      </c>
      <c r="F402" s="117"/>
      <c r="G402" s="113">
        <f t="shared" si="20"/>
        <v>280000</v>
      </c>
      <c r="H402" s="113"/>
      <c r="I402" s="113">
        <f t="shared" si="18"/>
        <v>280000</v>
      </c>
      <c r="J402" s="117">
        <v>280000</v>
      </c>
      <c r="K402" s="117"/>
      <c r="L402" s="113">
        <f t="shared" si="19"/>
        <v>280000</v>
      </c>
      <c r="M402" s="117">
        <v>280000</v>
      </c>
    </row>
    <row r="403" spans="1:13" ht="47.25">
      <c r="A403" s="43" t="s">
        <v>429</v>
      </c>
      <c r="B403" s="80" t="s">
        <v>451</v>
      </c>
      <c r="C403" s="88" t="s">
        <v>572</v>
      </c>
      <c r="D403" s="88" t="s">
        <v>430</v>
      </c>
      <c r="E403" s="117">
        <v>32033800</v>
      </c>
      <c r="F403" s="117"/>
      <c r="G403" s="113">
        <f t="shared" si="20"/>
        <v>32033800</v>
      </c>
      <c r="H403" s="113"/>
      <c r="I403" s="113">
        <f t="shared" si="18"/>
        <v>32033800</v>
      </c>
      <c r="J403" s="117">
        <v>32533800</v>
      </c>
      <c r="K403" s="117"/>
      <c r="L403" s="113">
        <f t="shared" si="19"/>
        <v>32533800</v>
      </c>
      <c r="M403" s="117">
        <v>32533800</v>
      </c>
    </row>
    <row r="404" spans="1:13" ht="78.75">
      <c r="A404" s="43" t="s">
        <v>452</v>
      </c>
      <c r="B404" s="80" t="s">
        <v>453</v>
      </c>
      <c r="C404" s="78" t="s">
        <v>514</v>
      </c>
      <c r="D404" s="78" t="s">
        <v>122</v>
      </c>
      <c r="E404" s="114">
        <v>453600</v>
      </c>
      <c r="F404" s="114"/>
      <c r="G404" s="113">
        <f t="shared" si="20"/>
        <v>453600</v>
      </c>
      <c r="H404" s="113"/>
      <c r="I404" s="113">
        <f t="shared" si="18"/>
        <v>453600</v>
      </c>
      <c r="J404" s="114">
        <v>453600</v>
      </c>
      <c r="K404" s="114"/>
      <c r="L404" s="113">
        <f t="shared" si="19"/>
        <v>453600</v>
      </c>
      <c r="M404" s="114">
        <v>453600</v>
      </c>
    </row>
    <row r="405" spans="1:13" ht="63">
      <c r="A405" s="43" t="s">
        <v>114</v>
      </c>
      <c r="B405" s="80" t="s">
        <v>453</v>
      </c>
      <c r="C405" s="88" t="s">
        <v>572</v>
      </c>
      <c r="D405" s="88" t="s">
        <v>115</v>
      </c>
      <c r="E405" s="117">
        <v>7000</v>
      </c>
      <c r="F405" s="117"/>
      <c r="G405" s="113">
        <f t="shared" si="20"/>
        <v>7000</v>
      </c>
      <c r="H405" s="113"/>
      <c r="I405" s="113">
        <f t="shared" si="18"/>
        <v>7000</v>
      </c>
      <c r="J405" s="117">
        <v>7000</v>
      </c>
      <c r="K405" s="117"/>
      <c r="L405" s="113">
        <f t="shared" si="19"/>
        <v>7000</v>
      </c>
      <c r="M405" s="117">
        <v>7000</v>
      </c>
    </row>
    <row r="406" spans="1:13" ht="47.25">
      <c r="A406" s="43" t="s">
        <v>429</v>
      </c>
      <c r="B406" s="80" t="s">
        <v>453</v>
      </c>
      <c r="C406" s="88" t="s">
        <v>572</v>
      </c>
      <c r="D406" s="88" t="s">
        <v>430</v>
      </c>
      <c r="E406" s="117">
        <v>446600</v>
      </c>
      <c r="F406" s="117"/>
      <c r="G406" s="113">
        <f t="shared" si="20"/>
        <v>446600</v>
      </c>
      <c r="H406" s="113"/>
      <c r="I406" s="113">
        <f t="shared" si="18"/>
        <v>446600</v>
      </c>
      <c r="J406" s="117">
        <v>446600</v>
      </c>
      <c r="K406" s="117"/>
      <c r="L406" s="113">
        <f t="shared" si="19"/>
        <v>446600</v>
      </c>
      <c r="M406" s="117">
        <v>446600</v>
      </c>
    </row>
    <row r="407" spans="1:13" ht="78.75">
      <c r="A407" s="43" t="s">
        <v>454</v>
      </c>
      <c r="B407" s="80" t="s">
        <v>455</v>
      </c>
      <c r="C407" s="78" t="s">
        <v>514</v>
      </c>
      <c r="D407" s="78" t="s">
        <v>122</v>
      </c>
      <c r="E407" s="114">
        <v>574600</v>
      </c>
      <c r="F407" s="114"/>
      <c r="G407" s="113">
        <f t="shared" si="20"/>
        <v>574600</v>
      </c>
      <c r="H407" s="113"/>
      <c r="I407" s="113">
        <f t="shared" si="18"/>
        <v>574600</v>
      </c>
      <c r="J407" s="114">
        <v>574600</v>
      </c>
      <c r="K407" s="114"/>
      <c r="L407" s="113">
        <f t="shared" si="19"/>
        <v>574600</v>
      </c>
      <c r="M407" s="114">
        <v>574600</v>
      </c>
    </row>
    <row r="408" spans="1:13" ht="63">
      <c r="A408" s="43" t="s">
        <v>114</v>
      </c>
      <c r="B408" s="80" t="s">
        <v>455</v>
      </c>
      <c r="C408" s="88" t="s">
        <v>572</v>
      </c>
      <c r="D408" s="88" t="s">
        <v>115</v>
      </c>
      <c r="E408" s="117">
        <v>6000</v>
      </c>
      <c r="F408" s="117"/>
      <c r="G408" s="113">
        <f t="shared" si="20"/>
        <v>6000</v>
      </c>
      <c r="H408" s="113"/>
      <c r="I408" s="113">
        <f t="shared" si="18"/>
        <v>6000</v>
      </c>
      <c r="J408" s="117">
        <v>6000</v>
      </c>
      <c r="K408" s="117"/>
      <c r="L408" s="113">
        <f t="shared" si="19"/>
        <v>6000</v>
      </c>
      <c r="M408" s="117">
        <v>6000</v>
      </c>
    </row>
    <row r="409" spans="1:13" ht="47.25">
      <c r="A409" s="43" t="s">
        <v>429</v>
      </c>
      <c r="B409" s="80" t="s">
        <v>455</v>
      </c>
      <c r="C409" s="88" t="s">
        <v>572</v>
      </c>
      <c r="D409" s="88" t="s">
        <v>430</v>
      </c>
      <c r="E409" s="117">
        <v>568600</v>
      </c>
      <c r="F409" s="117"/>
      <c r="G409" s="113">
        <f t="shared" si="20"/>
        <v>568600</v>
      </c>
      <c r="H409" s="113"/>
      <c r="I409" s="113">
        <f t="shared" si="18"/>
        <v>568600</v>
      </c>
      <c r="J409" s="117">
        <v>568600</v>
      </c>
      <c r="K409" s="117"/>
      <c r="L409" s="113">
        <f t="shared" si="19"/>
        <v>568600</v>
      </c>
      <c r="M409" s="117">
        <v>568600</v>
      </c>
    </row>
    <row r="410" spans="1:13" ht="78.75">
      <c r="A410" s="43" t="s">
        <v>468</v>
      </c>
      <c r="B410" s="80" t="s">
        <v>469</v>
      </c>
      <c r="C410" s="78" t="s">
        <v>514</v>
      </c>
      <c r="D410" s="78" t="s">
        <v>122</v>
      </c>
      <c r="E410" s="114">
        <v>9357600</v>
      </c>
      <c r="F410" s="114"/>
      <c r="G410" s="113">
        <f t="shared" si="20"/>
        <v>9357600</v>
      </c>
      <c r="H410" s="113"/>
      <c r="I410" s="113">
        <f t="shared" si="18"/>
        <v>9357600</v>
      </c>
      <c r="J410" s="114">
        <v>9357600</v>
      </c>
      <c r="K410" s="114"/>
      <c r="L410" s="113">
        <f t="shared" si="19"/>
        <v>9357600</v>
      </c>
      <c r="M410" s="114">
        <v>9357600</v>
      </c>
    </row>
    <row r="411" spans="1:13" ht="141.75">
      <c r="A411" s="43" t="s">
        <v>470</v>
      </c>
      <c r="B411" s="80" t="s">
        <v>471</v>
      </c>
      <c r="C411" s="78" t="s">
        <v>514</v>
      </c>
      <c r="D411" s="78" t="s">
        <v>122</v>
      </c>
      <c r="E411" s="114">
        <v>4101800</v>
      </c>
      <c r="F411" s="114"/>
      <c r="G411" s="113">
        <f t="shared" si="20"/>
        <v>4101800</v>
      </c>
      <c r="H411" s="113"/>
      <c r="I411" s="113">
        <f t="shared" si="18"/>
        <v>4101800</v>
      </c>
      <c r="J411" s="114">
        <v>4101800</v>
      </c>
      <c r="K411" s="114"/>
      <c r="L411" s="113">
        <f t="shared" si="19"/>
        <v>4101800</v>
      </c>
      <c r="M411" s="114">
        <v>4101800</v>
      </c>
    </row>
    <row r="412" spans="1:13" ht="63">
      <c r="A412" s="43" t="s">
        <v>114</v>
      </c>
      <c r="B412" s="80" t="s">
        <v>471</v>
      </c>
      <c r="C412" s="88" t="s">
        <v>559</v>
      </c>
      <c r="D412" s="72">
        <v>240</v>
      </c>
      <c r="E412" s="120">
        <v>1000</v>
      </c>
      <c r="F412" s="120"/>
      <c r="G412" s="113">
        <f t="shared" si="20"/>
        <v>1000</v>
      </c>
      <c r="H412" s="113"/>
      <c r="I412" s="113">
        <f t="shared" si="18"/>
        <v>1000</v>
      </c>
      <c r="J412" s="120">
        <v>1000</v>
      </c>
      <c r="K412" s="120"/>
      <c r="L412" s="113">
        <f t="shared" si="19"/>
        <v>1000</v>
      </c>
      <c r="M412" s="120">
        <v>1000</v>
      </c>
    </row>
    <row r="413" spans="1:13" ht="47.25">
      <c r="A413" s="43" t="s">
        <v>429</v>
      </c>
      <c r="B413" s="80" t="s">
        <v>471</v>
      </c>
      <c r="C413" s="88" t="s">
        <v>559</v>
      </c>
      <c r="D413" s="72">
        <v>310</v>
      </c>
      <c r="E413" s="120">
        <v>2700800</v>
      </c>
      <c r="F413" s="120"/>
      <c r="G413" s="113">
        <f t="shared" si="20"/>
        <v>2700800</v>
      </c>
      <c r="H413" s="113"/>
      <c r="I413" s="113">
        <f t="shared" si="18"/>
        <v>2700800</v>
      </c>
      <c r="J413" s="120">
        <v>2700800</v>
      </c>
      <c r="K413" s="120"/>
      <c r="L413" s="113">
        <f t="shared" si="19"/>
        <v>2700800</v>
      </c>
      <c r="M413" s="120">
        <v>2700800</v>
      </c>
    </row>
    <row r="414" spans="1:13" ht="63">
      <c r="A414" s="43" t="s">
        <v>435</v>
      </c>
      <c r="B414" s="80" t="s">
        <v>471</v>
      </c>
      <c r="C414" s="88" t="s">
        <v>559</v>
      </c>
      <c r="D414" s="72">
        <v>320</v>
      </c>
      <c r="E414" s="120">
        <v>1400000</v>
      </c>
      <c r="F414" s="120"/>
      <c r="G414" s="113">
        <f t="shared" si="20"/>
        <v>1400000</v>
      </c>
      <c r="H414" s="113"/>
      <c r="I414" s="113">
        <f t="shared" si="18"/>
        <v>1400000</v>
      </c>
      <c r="J414" s="120">
        <v>1400000</v>
      </c>
      <c r="K414" s="120"/>
      <c r="L414" s="113">
        <f t="shared" si="19"/>
        <v>1400000</v>
      </c>
      <c r="M414" s="120">
        <v>1400000</v>
      </c>
    </row>
    <row r="415" spans="1:13" ht="126">
      <c r="A415" s="43" t="s">
        <v>472</v>
      </c>
      <c r="B415" s="80" t="s">
        <v>473</v>
      </c>
      <c r="C415" s="78" t="s">
        <v>514</v>
      </c>
      <c r="D415" s="78" t="s">
        <v>122</v>
      </c>
      <c r="E415" s="114">
        <v>2800</v>
      </c>
      <c r="F415" s="114"/>
      <c r="G415" s="113">
        <f t="shared" si="20"/>
        <v>2800</v>
      </c>
      <c r="H415" s="113"/>
      <c r="I415" s="113">
        <f t="shared" si="18"/>
        <v>2800</v>
      </c>
      <c r="J415" s="114">
        <v>2800</v>
      </c>
      <c r="K415" s="114"/>
      <c r="L415" s="113">
        <f t="shared" si="19"/>
        <v>2800</v>
      </c>
      <c r="M415" s="114">
        <v>2800</v>
      </c>
    </row>
    <row r="416" spans="1:13" ht="47.25">
      <c r="A416" s="43" t="s">
        <v>429</v>
      </c>
      <c r="B416" s="80" t="s">
        <v>473</v>
      </c>
      <c r="C416" s="88" t="s">
        <v>559</v>
      </c>
      <c r="D416" s="88" t="s">
        <v>430</v>
      </c>
      <c r="E416" s="117">
        <v>2800</v>
      </c>
      <c r="F416" s="117"/>
      <c r="G416" s="113">
        <f t="shared" si="20"/>
        <v>2800</v>
      </c>
      <c r="H416" s="113"/>
      <c r="I416" s="113">
        <f t="shared" si="18"/>
        <v>2800</v>
      </c>
      <c r="J416" s="117">
        <v>2800</v>
      </c>
      <c r="K416" s="117"/>
      <c r="L416" s="113">
        <f t="shared" si="19"/>
        <v>2800</v>
      </c>
      <c r="M416" s="117">
        <v>2800</v>
      </c>
    </row>
    <row r="417" spans="1:13" ht="78.75">
      <c r="A417" s="43" t="s">
        <v>474</v>
      </c>
      <c r="B417" s="80" t="s">
        <v>475</v>
      </c>
      <c r="C417" s="78" t="s">
        <v>514</v>
      </c>
      <c r="D417" s="78" t="s">
        <v>122</v>
      </c>
      <c r="E417" s="114">
        <v>5253000</v>
      </c>
      <c r="F417" s="114"/>
      <c r="G417" s="113">
        <f t="shared" si="20"/>
        <v>5253000</v>
      </c>
      <c r="H417" s="113"/>
      <c r="I417" s="113">
        <f t="shared" si="18"/>
        <v>5253000</v>
      </c>
      <c r="J417" s="114">
        <v>5253000</v>
      </c>
      <c r="K417" s="114"/>
      <c r="L417" s="113">
        <f t="shared" si="19"/>
        <v>5253000</v>
      </c>
      <c r="M417" s="114">
        <v>5253000</v>
      </c>
    </row>
    <row r="418" spans="1:13" ht="47.25">
      <c r="A418" s="43" t="s">
        <v>429</v>
      </c>
      <c r="B418" s="80" t="s">
        <v>475</v>
      </c>
      <c r="C418" s="88" t="s">
        <v>559</v>
      </c>
      <c r="D418" s="88" t="s">
        <v>430</v>
      </c>
      <c r="E418" s="117">
        <v>5253000</v>
      </c>
      <c r="F418" s="117"/>
      <c r="G418" s="113">
        <f t="shared" si="20"/>
        <v>5253000</v>
      </c>
      <c r="H418" s="113"/>
      <c r="I418" s="113">
        <f t="shared" si="18"/>
        <v>5253000</v>
      </c>
      <c r="J418" s="117">
        <v>5253000</v>
      </c>
      <c r="K418" s="117"/>
      <c r="L418" s="113">
        <f t="shared" si="19"/>
        <v>5253000</v>
      </c>
      <c r="M418" s="117">
        <v>5253000</v>
      </c>
    </row>
    <row r="419" spans="1:13" ht="110.25">
      <c r="A419" s="31" t="s">
        <v>584</v>
      </c>
      <c r="B419" s="80" t="s">
        <v>476</v>
      </c>
      <c r="C419" s="78" t="s">
        <v>514</v>
      </c>
      <c r="D419" s="78" t="s">
        <v>122</v>
      </c>
      <c r="E419" s="114">
        <v>4047600</v>
      </c>
      <c r="F419" s="114"/>
      <c r="G419" s="113">
        <f t="shared" si="20"/>
        <v>4047600</v>
      </c>
      <c r="H419" s="113"/>
      <c r="I419" s="113">
        <f t="shared" si="18"/>
        <v>4047600</v>
      </c>
      <c r="J419" s="114">
        <v>4047600</v>
      </c>
      <c r="K419" s="114"/>
      <c r="L419" s="113">
        <f t="shared" si="19"/>
        <v>4047600</v>
      </c>
      <c r="M419" s="114">
        <v>4047600</v>
      </c>
    </row>
    <row r="420" spans="1:13" ht="78.75">
      <c r="A420" s="31" t="s">
        <v>120</v>
      </c>
      <c r="B420" s="80" t="s">
        <v>477</v>
      </c>
      <c r="C420" s="78" t="s">
        <v>514</v>
      </c>
      <c r="D420" s="78" t="s">
        <v>122</v>
      </c>
      <c r="E420" s="114">
        <v>4047600</v>
      </c>
      <c r="F420" s="114"/>
      <c r="G420" s="113">
        <f t="shared" si="20"/>
        <v>4047600</v>
      </c>
      <c r="H420" s="113"/>
      <c r="I420" s="113">
        <f t="shared" si="18"/>
        <v>4047600</v>
      </c>
      <c r="J420" s="114">
        <v>4047600</v>
      </c>
      <c r="K420" s="114"/>
      <c r="L420" s="113">
        <f t="shared" si="19"/>
        <v>4047600</v>
      </c>
      <c r="M420" s="114">
        <v>4047600</v>
      </c>
    </row>
    <row r="421" spans="1:13" ht="47.25">
      <c r="A421" s="31" t="s">
        <v>109</v>
      </c>
      <c r="B421" s="80" t="s">
        <v>477</v>
      </c>
      <c r="C421" s="78" t="s">
        <v>585</v>
      </c>
      <c r="D421" s="78" t="s">
        <v>110</v>
      </c>
      <c r="E421" s="114">
        <v>3669500</v>
      </c>
      <c r="F421" s="114"/>
      <c r="G421" s="113">
        <f t="shared" si="20"/>
        <v>3669500</v>
      </c>
      <c r="H421" s="113"/>
      <c r="I421" s="113">
        <f t="shared" si="18"/>
        <v>3669500</v>
      </c>
      <c r="J421" s="114">
        <v>3669500</v>
      </c>
      <c r="K421" s="114"/>
      <c r="L421" s="113">
        <f t="shared" si="19"/>
        <v>3669500</v>
      </c>
      <c r="M421" s="114">
        <v>3669500</v>
      </c>
    </row>
    <row r="422" spans="1:13" ht="63">
      <c r="A422" s="31" t="s">
        <v>114</v>
      </c>
      <c r="B422" s="80" t="s">
        <v>477</v>
      </c>
      <c r="C422" s="78" t="s">
        <v>585</v>
      </c>
      <c r="D422" s="78" t="s">
        <v>115</v>
      </c>
      <c r="E422" s="114">
        <v>374100</v>
      </c>
      <c r="F422" s="114"/>
      <c r="G422" s="113">
        <f t="shared" si="20"/>
        <v>374100</v>
      </c>
      <c r="H422" s="113"/>
      <c r="I422" s="113">
        <f t="shared" si="18"/>
        <v>374100</v>
      </c>
      <c r="J422" s="114">
        <v>374100</v>
      </c>
      <c r="K422" s="114"/>
      <c r="L422" s="113">
        <f t="shared" si="19"/>
        <v>374100</v>
      </c>
      <c r="M422" s="114">
        <v>374100</v>
      </c>
    </row>
    <row r="423" spans="1:13" ht="31.5">
      <c r="A423" s="31" t="s">
        <v>118</v>
      </c>
      <c r="B423" s="80" t="s">
        <v>477</v>
      </c>
      <c r="C423" s="78" t="s">
        <v>585</v>
      </c>
      <c r="D423" s="78" t="s">
        <v>119</v>
      </c>
      <c r="E423" s="114">
        <v>4000</v>
      </c>
      <c r="F423" s="114"/>
      <c r="G423" s="113">
        <f t="shared" si="20"/>
        <v>4000</v>
      </c>
      <c r="H423" s="113"/>
      <c r="I423" s="113">
        <f t="shared" si="18"/>
        <v>4000</v>
      </c>
      <c r="J423" s="114">
        <v>4000</v>
      </c>
      <c r="K423" s="114"/>
      <c r="L423" s="113">
        <f t="shared" si="19"/>
        <v>4000</v>
      </c>
      <c r="M423" s="114">
        <v>4000</v>
      </c>
    </row>
    <row r="424" spans="1:13" ht="94.5">
      <c r="A424" s="56" t="s">
        <v>586</v>
      </c>
      <c r="B424" s="82" t="s">
        <v>192</v>
      </c>
      <c r="C424" s="77" t="s">
        <v>514</v>
      </c>
      <c r="D424" s="77" t="s">
        <v>122</v>
      </c>
      <c r="E424" s="113">
        <v>131800</v>
      </c>
      <c r="F424" s="113"/>
      <c r="G424" s="113">
        <f t="shared" si="20"/>
        <v>131800</v>
      </c>
      <c r="H424" s="113"/>
      <c r="I424" s="113">
        <f t="shared" si="18"/>
        <v>131800</v>
      </c>
      <c r="J424" s="113">
        <v>131800</v>
      </c>
      <c r="K424" s="113"/>
      <c r="L424" s="113">
        <f t="shared" si="19"/>
        <v>131800</v>
      </c>
      <c r="M424" s="113">
        <v>131800</v>
      </c>
    </row>
    <row r="425" spans="1:13" ht="63">
      <c r="A425" s="31" t="s">
        <v>193</v>
      </c>
      <c r="B425" s="80" t="s">
        <v>194</v>
      </c>
      <c r="C425" s="78" t="s">
        <v>514</v>
      </c>
      <c r="D425" s="78" t="s">
        <v>122</v>
      </c>
      <c r="E425" s="114">
        <v>131800</v>
      </c>
      <c r="F425" s="114"/>
      <c r="G425" s="113">
        <f t="shared" si="20"/>
        <v>131800</v>
      </c>
      <c r="H425" s="113"/>
      <c r="I425" s="113">
        <f t="shared" si="18"/>
        <v>131800</v>
      </c>
      <c r="J425" s="114">
        <v>131800</v>
      </c>
      <c r="K425" s="114"/>
      <c r="L425" s="113">
        <f t="shared" si="19"/>
        <v>131800</v>
      </c>
      <c r="M425" s="114">
        <v>131800</v>
      </c>
    </row>
    <row r="426" spans="1:13" ht="110.25">
      <c r="A426" s="31" t="s">
        <v>587</v>
      </c>
      <c r="B426" s="80" t="s">
        <v>195</v>
      </c>
      <c r="C426" s="78" t="s">
        <v>514</v>
      </c>
      <c r="D426" s="78" t="s">
        <v>122</v>
      </c>
      <c r="E426" s="114">
        <v>131800</v>
      </c>
      <c r="F426" s="114"/>
      <c r="G426" s="113">
        <f t="shared" si="20"/>
        <v>131800</v>
      </c>
      <c r="H426" s="113"/>
      <c r="I426" s="113">
        <f t="shared" si="18"/>
        <v>131800</v>
      </c>
      <c r="J426" s="114">
        <v>131800</v>
      </c>
      <c r="K426" s="114"/>
      <c r="L426" s="113">
        <f t="shared" si="19"/>
        <v>131800</v>
      </c>
      <c r="M426" s="114">
        <v>131800</v>
      </c>
    </row>
    <row r="427" spans="1:13" ht="63">
      <c r="A427" s="43" t="s">
        <v>114</v>
      </c>
      <c r="B427" s="80" t="s">
        <v>195</v>
      </c>
      <c r="C427" s="93" t="s">
        <v>522</v>
      </c>
      <c r="D427" s="72">
        <v>240</v>
      </c>
      <c r="E427" s="120">
        <v>131800</v>
      </c>
      <c r="F427" s="120"/>
      <c r="G427" s="113">
        <f t="shared" si="20"/>
        <v>131800</v>
      </c>
      <c r="H427" s="113"/>
      <c r="I427" s="113">
        <f t="shared" si="18"/>
        <v>131800</v>
      </c>
      <c r="J427" s="120">
        <v>131800</v>
      </c>
      <c r="K427" s="120"/>
      <c r="L427" s="113">
        <f t="shared" si="19"/>
        <v>131800</v>
      </c>
      <c r="M427" s="120">
        <v>131800</v>
      </c>
    </row>
    <row r="428" spans="1:13" ht="110.25">
      <c r="A428" s="112" t="s">
        <v>621</v>
      </c>
      <c r="B428" s="82" t="s">
        <v>604</v>
      </c>
      <c r="C428" s="77" t="s">
        <v>514</v>
      </c>
      <c r="D428" s="77" t="s">
        <v>122</v>
      </c>
      <c r="E428" s="113">
        <v>10112920</v>
      </c>
      <c r="F428" s="113"/>
      <c r="G428" s="113">
        <f t="shared" si="20"/>
        <v>10112920</v>
      </c>
      <c r="H428" s="113">
        <v>24823860</v>
      </c>
      <c r="I428" s="113">
        <f t="shared" si="18"/>
        <v>34936780</v>
      </c>
      <c r="J428" s="113">
        <v>13770560</v>
      </c>
      <c r="K428" s="114">
        <v>46101460</v>
      </c>
      <c r="L428" s="113">
        <f t="shared" si="19"/>
        <v>59872020</v>
      </c>
      <c r="M428" s="113">
        <v>0</v>
      </c>
    </row>
    <row r="429" spans="1:13" ht="31.5">
      <c r="A429" s="107" t="s">
        <v>603</v>
      </c>
      <c r="B429" s="80" t="s">
        <v>605</v>
      </c>
      <c r="C429" s="78" t="s">
        <v>514</v>
      </c>
      <c r="D429" s="78" t="s">
        <v>122</v>
      </c>
      <c r="E429" s="114">
        <v>10112920</v>
      </c>
      <c r="F429" s="114"/>
      <c r="G429" s="113">
        <f t="shared" si="20"/>
        <v>10112920</v>
      </c>
      <c r="H429" s="113">
        <v>24823860</v>
      </c>
      <c r="I429" s="113">
        <f t="shared" si="18"/>
        <v>34936780</v>
      </c>
      <c r="J429" s="114">
        <v>13770560</v>
      </c>
      <c r="K429" s="114">
        <v>46101460</v>
      </c>
      <c r="L429" s="113">
        <f t="shared" si="19"/>
        <v>59872020</v>
      </c>
      <c r="M429" s="114">
        <v>0</v>
      </c>
    </row>
    <row r="430" spans="1:13" ht="63">
      <c r="A430" s="103" t="s">
        <v>638</v>
      </c>
      <c r="B430" s="80" t="s">
        <v>606</v>
      </c>
      <c r="C430" s="93" t="s">
        <v>514</v>
      </c>
      <c r="D430" s="78" t="s">
        <v>122</v>
      </c>
      <c r="E430" s="114">
        <v>2698000</v>
      </c>
      <c r="F430" s="114"/>
      <c r="G430" s="113">
        <f t="shared" si="20"/>
        <v>2698000</v>
      </c>
      <c r="H430" s="113"/>
      <c r="I430" s="113">
        <f t="shared" si="18"/>
        <v>2698000</v>
      </c>
      <c r="J430" s="114">
        <v>0</v>
      </c>
      <c r="K430" s="114"/>
      <c r="L430" s="113">
        <f t="shared" si="19"/>
        <v>0</v>
      </c>
      <c r="M430" s="114">
        <v>0</v>
      </c>
    </row>
    <row r="431" spans="1:13" ht="15.75">
      <c r="A431" s="110" t="s">
        <v>225</v>
      </c>
      <c r="B431" s="80" t="s">
        <v>606</v>
      </c>
      <c r="C431" s="93" t="s">
        <v>553</v>
      </c>
      <c r="D431" s="72">
        <v>410</v>
      </c>
      <c r="E431" s="114">
        <v>2698000</v>
      </c>
      <c r="F431" s="114"/>
      <c r="G431" s="113">
        <f t="shared" si="20"/>
        <v>2698000</v>
      </c>
      <c r="H431" s="113"/>
      <c r="I431" s="113">
        <f t="shared" si="18"/>
        <v>2698000</v>
      </c>
      <c r="J431" s="114">
        <v>0</v>
      </c>
      <c r="K431" s="114"/>
      <c r="L431" s="113">
        <f t="shared" si="19"/>
        <v>0</v>
      </c>
      <c r="M431" s="114">
        <v>0</v>
      </c>
    </row>
    <row r="432" spans="1:13" ht="126">
      <c r="A432" s="86" t="s">
        <v>688</v>
      </c>
      <c r="B432" s="98" t="s">
        <v>639</v>
      </c>
      <c r="C432" s="93" t="s">
        <v>514</v>
      </c>
      <c r="D432" s="78" t="s">
        <v>122</v>
      </c>
      <c r="E432" s="114">
        <v>7414920</v>
      </c>
      <c r="F432" s="114"/>
      <c r="G432" s="113">
        <f t="shared" si="20"/>
        <v>7414920</v>
      </c>
      <c r="H432" s="113">
        <v>24823860</v>
      </c>
      <c r="I432" s="113">
        <f t="shared" si="18"/>
        <v>32238780</v>
      </c>
      <c r="J432" s="114">
        <v>13770560</v>
      </c>
      <c r="K432" s="114">
        <v>46101460</v>
      </c>
      <c r="L432" s="113">
        <f t="shared" si="19"/>
        <v>59872020</v>
      </c>
      <c r="M432" s="113"/>
    </row>
    <row r="433" spans="1:14" ht="15.75">
      <c r="A433" s="132" t="s">
        <v>225</v>
      </c>
      <c r="B433" s="98" t="s">
        <v>639</v>
      </c>
      <c r="C433" s="93" t="s">
        <v>553</v>
      </c>
      <c r="D433" s="72">
        <v>410</v>
      </c>
      <c r="E433" s="114">
        <v>7414920</v>
      </c>
      <c r="F433" s="114"/>
      <c r="G433" s="113">
        <f t="shared" si="20"/>
        <v>7414920</v>
      </c>
      <c r="H433" s="113">
        <v>24823860</v>
      </c>
      <c r="I433" s="113">
        <f t="shared" si="18"/>
        <v>32238780</v>
      </c>
      <c r="J433" s="114">
        <v>13770560</v>
      </c>
      <c r="K433" s="114">
        <v>46101460</v>
      </c>
      <c r="L433" s="113">
        <f t="shared" si="19"/>
        <v>59872020</v>
      </c>
      <c r="M433" s="113"/>
    </row>
    <row r="434" spans="1:14" ht="63">
      <c r="A434" s="127" t="s">
        <v>664</v>
      </c>
      <c r="B434" s="98" t="s">
        <v>723</v>
      </c>
      <c r="C434" s="77" t="s">
        <v>514</v>
      </c>
      <c r="D434" s="77" t="s">
        <v>122</v>
      </c>
      <c r="E434" s="114"/>
      <c r="F434" s="114"/>
      <c r="G434" s="113"/>
      <c r="H434" s="113">
        <v>11336580</v>
      </c>
      <c r="I434" s="113">
        <f t="shared" si="18"/>
        <v>11336580</v>
      </c>
      <c r="J434" s="114"/>
      <c r="K434" s="114"/>
      <c r="L434" s="113">
        <f t="shared" si="19"/>
        <v>0</v>
      </c>
      <c r="M434" s="114"/>
    </row>
    <row r="435" spans="1:14" ht="100.5" customHeight="1">
      <c r="A435" s="127" t="s">
        <v>657</v>
      </c>
      <c r="B435" s="98" t="s">
        <v>724</v>
      </c>
      <c r="C435" s="78" t="s">
        <v>514</v>
      </c>
      <c r="D435" s="78" t="s">
        <v>122</v>
      </c>
      <c r="E435" s="114"/>
      <c r="F435" s="114"/>
      <c r="G435" s="113"/>
      <c r="H435" s="114">
        <v>11336580</v>
      </c>
      <c r="I435" s="113">
        <f t="shared" si="18"/>
        <v>11336580</v>
      </c>
      <c r="J435" s="114"/>
      <c r="K435" s="114"/>
      <c r="L435" s="113">
        <f t="shared" si="19"/>
        <v>0</v>
      </c>
      <c r="M435" s="114"/>
    </row>
    <row r="436" spans="1:14" ht="192.75" customHeight="1">
      <c r="A436" s="127" t="s">
        <v>640</v>
      </c>
      <c r="B436" s="69" t="s">
        <v>725</v>
      </c>
      <c r="C436" s="93" t="s">
        <v>514</v>
      </c>
      <c r="D436" s="78" t="s">
        <v>122</v>
      </c>
      <c r="E436" s="114"/>
      <c r="F436" s="114"/>
      <c r="G436" s="113"/>
      <c r="H436" s="114">
        <v>11336580</v>
      </c>
      <c r="I436" s="113">
        <f t="shared" si="18"/>
        <v>11336580</v>
      </c>
      <c r="J436" s="114"/>
      <c r="K436" s="114"/>
      <c r="L436" s="113">
        <f t="shared" si="19"/>
        <v>0</v>
      </c>
      <c r="M436" s="114"/>
    </row>
    <row r="437" spans="1:14" ht="63">
      <c r="A437" s="43" t="s">
        <v>114</v>
      </c>
      <c r="B437" s="69" t="s">
        <v>725</v>
      </c>
      <c r="C437" s="93" t="s">
        <v>731</v>
      </c>
      <c r="D437" s="72">
        <v>240</v>
      </c>
      <c r="E437" s="114"/>
      <c r="F437" s="114"/>
      <c r="G437" s="113"/>
      <c r="H437" s="114">
        <v>11336580</v>
      </c>
      <c r="I437" s="113">
        <f t="shared" si="18"/>
        <v>11336580</v>
      </c>
      <c r="J437" s="114"/>
      <c r="K437" s="114"/>
      <c r="L437" s="113">
        <f t="shared" si="19"/>
        <v>0</v>
      </c>
      <c r="M437" s="114"/>
    </row>
    <row r="438" spans="1:14" ht="15.75">
      <c r="A438" s="56" t="s">
        <v>588</v>
      </c>
      <c r="B438" s="76"/>
      <c r="C438" s="76"/>
      <c r="D438" s="76"/>
      <c r="E438" s="121">
        <v>568538489.38</v>
      </c>
      <c r="F438" s="121">
        <v>20898533.329999998</v>
      </c>
      <c r="G438" s="113">
        <f t="shared" si="20"/>
        <v>589437022.71000004</v>
      </c>
      <c r="H438" s="113">
        <v>40412632.82</v>
      </c>
      <c r="I438" s="113">
        <f t="shared" si="18"/>
        <v>629849655.53000009</v>
      </c>
      <c r="J438" s="121">
        <v>524025360</v>
      </c>
      <c r="K438" s="114">
        <v>46101460</v>
      </c>
      <c r="L438" s="113">
        <f t="shared" si="19"/>
        <v>570126820</v>
      </c>
      <c r="M438" s="121">
        <v>512048000</v>
      </c>
    </row>
    <row r="439" spans="1:14" ht="15.75">
      <c r="A439" s="56" t="s">
        <v>589</v>
      </c>
      <c r="B439" s="81"/>
      <c r="C439" s="81"/>
      <c r="D439" s="81"/>
      <c r="E439" s="122">
        <v>48770200</v>
      </c>
      <c r="F439" s="122"/>
      <c r="G439" s="113">
        <f t="shared" si="20"/>
        <v>48770200</v>
      </c>
      <c r="H439" s="113">
        <v>160097.48000000001</v>
      </c>
      <c r="I439" s="113">
        <f t="shared" si="18"/>
        <v>48930297.479999997</v>
      </c>
      <c r="J439" s="122">
        <v>45791200</v>
      </c>
      <c r="K439" s="122"/>
      <c r="L439" s="113">
        <f t="shared" si="19"/>
        <v>45791200</v>
      </c>
      <c r="M439" s="122">
        <v>45100900</v>
      </c>
    </row>
    <row r="440" spans="1:14" ht="63">
      <c r="A440" s="56" t="s">
        <v>103</v>
      </c>
      <c r="B440" s="82" t="s">
        <v>104</v>
      </c>
      <c r="C440" s="87" t="s">
        <v>514</v>
      </c>
      <c r="D440" s="87" t="s">
        <v>122</v>
      </c>
      <c r="E440" s="116">
        <v>48529300</v>
      </c>
      <c r="F440" s="116"/>
      <c r="G440" s="113">
        <f t="shared" si="20"/>
        <v>48529300</v>
      </c>
      <c r="H440" s="113">
        <v>160097.48000000001</v>
      </c>
      <c r="I440" s="113">
        <f t="shared" si="18"/>
        <v>48689397.479999997</v>
      </c>
      <c r="J440" s="116">
        <v>45550300</v>
      </c>
      <c r="K440" s="116"/>
      <c r="L440" s="113">
        <f t="shared" si="19"/>
        <v>45550300</v>
      </c>
      <c r="M440" s="116">
        <v>44860000</v>
      </c>
      <c r="N440" s="133">
        <v>46770700</v>
      </c>
    </row>
    <row r="441" spans="1:14" ht="31.5">
      <c r="A441" s="56" t="s">
        <v>105</v>
      </c>
      <c r="B441" s="82" t="s">
        <v>106</v>
      </c>
      <c r="C441" s="87" t="s">
        <v>514</v>
      </c>
      <c r="D441" s="87" t="s">
        <v>122</v>
      </c>
      <c r="E441" s="116">
        <v>1658300</v>
      </c>
      <c r="F441" s="116"/>
      <c r="G441" s="113">
        <f t="shared" si="20"/>
        <v>1658300</v>
      </c>
      <c r="H441" s="113"/>
      <c r="I441" s="113">
        <f t="shared" si="18"/>
        <v>1658300</v>
      </c>
      <c r="J441" s="116">
        <v>1658300</v>
      </c>
      <c r="K441" s="116"/>
      <c r="L441" s="113">
        <f t="shared" si="19"/>
        <v>1658300</v>
      </c>
      <c r="M441" s="116">
        <v>1658300</v>
      </c>
    </row>
    <row r="442" spans="1:14" ht="47.25">
      <c r="A442" s="42" t="s">
        <v>107</v>
      </c>
      <c r="B442" s="82" t="s">
        <v>108</v>
      </c>
      <c r="C442" s="87" t="s">
        <v>514</v>
      </c>
      <c r="D442" s="87" t="s">
        <v>122</v>
      </c>
      <c r="E442" s="116">
        <v>1658300</v>
      </c>
      <c r="F442" s="116"/>
      <c r="G442" s="113">
        <f t="shared" si="20"/>
        <v>1658300</v>
      </c>
      <c r="H442" s="113"/>
      <c r="I442" s="113">
        <f t="shared" si="18"/>
        <v>1658300</v>
      </c>
      <c r="J442" s="116">
        <v>1658300</v>
      </c>
      <c r="K442" s="116"/>
      <c r="L442" s="113">
        <f t="shared" si="19"/>
        <v>1658300</v>
      </c>
      <c r="M442" s="116">
        <v>1658300</v>
      </c>
    </row>
    <row r="443" spans="1:14" ht="47.25">
      <c r="A443" s="43" t="s">
        <v>109</v>
      </c>
      <c r="B443" s="80" t="s">
        <v>108</v>
      </c>
      <c r="C443" s="88" t="s">
        <v>590</v>
      </c>
      <c r="D443" s="88" t="s">
        <v>110</v>
      </c>
      <c r="E443" s="117">
        <v>1658300</v>
      </c>
      <c r="F443" s="117"/>
      <c r="G443" s="113">
        <f t="shared" si="20"/>
        <v>1658300</v>
      </c>
      <c r="H443" s="113"/>
      <c r="I443" s="113">
        <f t="shared" si="18"/>
        <v>1658300</v>
      </c>
      <c r="J443" s="117">
        <v>1658300</v>
      </c>
      <c r="K443" s="117"/>
      <c r="L443" s="113">
        <f t="shared" si="19"/>
        <v>1658300</v>
      </c>
      <c r="M443" s="117">
        <v>1658300</v>
      </c>
    </row>
    <row r="444" spans="1:14" ht="31.5">
      <c r="A444" s="56" t="s">
        <v>111</v>
      </c>
      <c r="B444" s="82" t="s">
        <v>112</v>
      </c>
      <c r="C444" s="87" t="s">
        <v>514</v>
      </c>
      <c r="D444" s="87" t="s">
        <v>122</v>
      </c>
      <c r="E444" s="116">
        <v>34211000</v>
      </c>
      <c r="F444" s="116"/>
      <c r="G444" s="113">
        <f t="shared" si="20"/>
        <v>34211000</v>
      </c>
      <c r="H444" s="113">
        <v>193097.48</v>
      </c>
      <c r="I444" s="113">
        <f t="shared" si="18"/>
        <v>34404097.479999997</v>
      </c>
      <c r="J444" s="116">
        <v>34209500</v>
      </c>
      <c r="K444" s="116"/>
      <c r="L444" s="113">
        <f t="shared" si="19"/>
        <v>34209500</v>
      </c>
      <c r="M444" s="116">
        <v>33446000</v>
      </c>
    </row>
    <row r="445" spans="1:14" ht="47.25">
      <c r="A445" s="43" t="s">
        <v>74</v>
      </c>
      <c r="B445" s="80" t="s">
        <v>113</v>
      </c>
      <c r="C445" s="88" t="s">
        <v>514</v>
      </c>
      <c r="D445" s="88" t="s">
        <v>122</v>
      </c>
      <c r="E445" s="117">
        <v>30045000</v>
      </c>
      <c r="F445" s="117"/>
      <c r="G445" s="113">
        <f t="shared" si="20"/>
        <v>30045000</v>
      </c>
      <c r="H445" s="113">
        <v>18597.48</v>
      </c>
      <c r="I445" s="113">
        <f t="shared" si="18"/>
        <v>30063597.48</v>
      </c>
      <c r="J445" s="117">
        <v>30045000</v>
      </c>
      <c r="K445" s="117"/>
      <c r="L445" s="113">
        <f t="shared" si="19"/>
        <v>30045000</v>
      </c>
      <c r="M445" s="117">
        <v>30045000</v>
      </c>
    </row>
    <row r="446" spans="1:14" ht="47.25">
      <c r="A446" s="43" t="s">
        <v>109</v>
      </c>
      <c r="B446" s="80" t="s">
        <v>113</v>
      </c>
      <c r="C446" s="88" t="s">
        <v>591</v>
      </c>
      <c r="D446" s="88" t="s">
        <v>110</v>
      </c>
      <c r="E446" s="117">
        <v>25660700</v>
      </c>
      <c r="F446" s="117"/>
      <c r="G446" s="113">
        <f t="shared" si="20"/>
        <v>25660700</v>
      </c>
      <c r="H446" s="113"/>
      <c r="I446" s="113">
        <f t="shared" si="18"/>
        <v>25660700</v>
      </c>
      <c r="J446" s="117">
        <v>25660700</v>
      </c>
      <c r="K446" s="117"/>
      <c r="L446" s="113">
        <f t="shared" si="19"/>
        <v>25660700</v>
      </c>
      <c r="M446" s="117">
        <v>25660700</v>
      </c>
    </row>
    <row r="447" spans="1:14" ht="63">
      <c r="A447" s="43" t="s">
        <v>114</v>
      </c>
      <c r="B447" s="80" t="s">
        <v>113</v>
      </c>
      <c r="C447" s="88" t="s">
        <v>591</v>
      </c>
      <c r="D447" s="88" t="s">
        <v>115</v>
      </c>
      <c r="E447" s="117">
        <v>847000</v>
      </c>
      <c r="F447" s="117"/>
      <c r="G447" s="113">
        <f t="shared" si="20"/>
        <v>847000</v>
      </c>
      <c r="H447" s="113">
        <v>38000</v>
      </c>
      <c r="I447" s="117">
        <v>885000</v>
      </c>
      <c r="J447" s="117">
        <v>847000</v>
      </c>
      <c r="K447" s="117"/>
      <c r="L447" s="113">
        <f t="shared" si="19"/>
        <v>847000</v>
      </c>
      <c r="M447" s="117">
        <v>847000</v>
      </c>
    </row>
    <row r="448" spans="1:14" ht="15.75">
      <c r="A448" s="37" t="s">
        <v>116</v>
      </c>
      <c r="B448" s="80" t="s">
        <v>113</v>
      </c>
      <c r="C448" s="88" t="s">
        <v>591</v>
      </c>
      <c r="D448" s="88" t="s">
        <v>117</v>
      </c>
      <c r="E448" s="117">
        <v>100000</v>
      </c>
      <c r="F448" s="117"/>
      <c r="G448" s="113">
        <f t="shared" si="20"/>
        <v>100000</v>
      </c>
      <c r="H448" s="113">
        <v>-50000</v>
      </c>
      <c r="I448" s="117">
        <v>50000</v>
      </c>
      <c r="J448" s="117">
        <v>100000</v>
      </c>
      <c r="K448" s="117"/>
      <c r="L448" s="113">
        <f t="shared" si="19"/>
        <v>100000</v>
      </c>
      <c r="M448" s="117">
        <v>100000</v>
      </c>
    </row>
    <row r="449" spans="1:13" ht="31.5">
      <c r="A449" s="43" t="s">
        <v>118</v>
      </c>
      <c r="B449" s="80" t="s">
        <v>113</v>
      </c>
      <c r="C449" s="88" t="s">
        <v>591</v>
      </c>
      <c r="D449" s="88" t="s">
        <v>119</v>
      </c>
      <c r="E449" s="117">
        <v>15000</v>
      </c>
      <c r="F449" s="117"/>
      <c r="G449" s="113">
        <f t="shared" si="20"/>
        <v>15000</v>
      </c>
      <c r="H449" s="113">
        <v>28597.48</v>
      </c>
      <c r="I449" s="117">
        <v>43597.48</v>
      </c>
      <c r="J449" s="117">
        <v>15000</v>
      </c>
      <c r="K449" s="117"/>
      <c r="L449" s="113">
        <f t="shared" si="19"/>
        <v>15000</v>
      </c>
      <c r="M449" s="117">
        <v>15000</v>
      </c>
    </row>
    <row r="450" spans="1:13" ht="47.25">
      <c r="A450" s="43" t="s">
        <v>109</v>
      </c>
      <c r="B450" s="80" t="s">
        <v>113</v>
      </c>
      <c r="C450" s="88" t="s">
        <v>516</v>
      </c>
      <c r="D450" s="88" t="s">
        <v>110</v>
      </c>
      <c r="E450" s="117">
        <v>614400</v>
      </c>
      <c r="F450" s="117"/>
      <c r="G450" s="113">
        <f t="shared" si="20"/>
        <v>614400</v>
      </c>
      <c r="H450" s="113"/>
      <c r="I450" s="113">
        <f t="shared" si="18"/>
        <v>614400</v>
      </c>
      <c r="J450" s="117">
        <v>614400</v>
      </c>
      <c r="K450" s="117"/>
      <c r="L450" s="113">
        <f t="shared" si="19"/>
        <v>614400</v>
      </c>
      <c r="M450" s="117">
        <v>614400</v>
      </c>
    </row>
    <row r="451" spans="1:13" ht="63">
      <c r="A451" s="43" t="s">
        <v>114</v>
      </c>
      <c r="B451" s="80" t="s">
        <v>113</v>
      </c>
      <c r="C451" s="88" t="s">
        <v>516</v>
      </c>
      <c r="D451" s="88" t="s">
        <v>115</v>
      </c>
      <c r="E451" s="117">
        <v>15000</v>
      </c>
      <c r="F451" s="117"/>
      <c r="G451" s="113">
        <f t="shared" si="20"/>
        <v>15000</v>
      </c>
      <c r="H451" s="113">
        <v>-100</v>
      </c>
      <c r="I451" s="113">
        <f t="shared" si="18"/>
        <v>14900</v>
      </c>
      <c r="J451" s="117">
        <v>15000</v>
      </c>
      <c r="K451" s="117"/>
      <c r="L451" s="113">
        <f t="shared" si="19"/>
        <v>15000</v>
      </c>
      <c r="M451" s="117">
        <v>15000</v>
      </c>
    </row>
    <row r="452" spans="1:13" ht="31.5">
      <c r="A452" s="43" t="s">
        <v>118</v>
      </c>
      <c r="B452" s="80" t="s">
        <v>113</v>
      </c>
      <c r="C452" s="88" t="s">
        <v>516</v>
      </c>
      <c r="D452" s="88" t="s">
        <v>119</v>
      </c>
      <c r="E452" s="117"/>
      <c r="F452" s="117"/>
      <c r="G452" s="113"/>
      <c r="H452" s="113">
        <v>100</v>
      </c>
      <c r="I452" s="113">
        <f t="shared" si="18"/>
        <v>100</v>
      </c>
      <c r="J452" s="117"/>
      <c r="K452" s="117"/>
      <c r="L452" s="113">
        <f t="shared" si="19"/>
        <v>0</v>
      </c>
      <c r="M452" s="117"/>
    </row>
    <row r="453" spans="1:13" ht="47.25">
      <c r="A453" s="43" t="s">
        <v>109</v>
      </c>
      <c r="B453" s="80" t="s">
        <v>113</v>
      </c>
      <c r="C453" s="88" t="s">
        <v>526</v>
      </c>
      <c r="D453" s="88" t="s">
        <v>110</v>
      </c>
      <c r="E453" s="117">
        <v>2747900</v>
      </c>
      <c r="F453" s="117"/>
      <c r="G453" s="113">
        <f t="shared" si="20"/>
        <v>2747900</v>
      </c>
      <c r="H453" s="113"/>
      <c r="I453" s="113">
        <f t="shared" si="18"/>
        <v>2747900</v>
      </c>
      <c r="J453" s="117">
        <v>2747900</v>
      </c>
      <c r="K453" s="117"/>
      <c r="L453" s="113">
        <f t="shared" si="19"/>
        <v>2747900</v>
      </c>
      <c r="M453" s="117">
        <v>2747900</v>
      </c>
    </row>
    <row r="454" spans="1:13" ht="63">
      <c r="A454" s="43" t="s">
        <v>114</v>
      </c>
      <c r="B454" s="80" t="s">
        <v>113</v>
      </c>
      <c r="C454" s="88" t="s">
        <v>526</v>
      </c>
      <c r="D454" s="88" t="s">
        <v>115</v>
      </c>
      <c r="E454" s="117">
        <v>44000</v>
      </c>
      <c r="F454" s="117"/>
      <c r="G454" s="113">
        <f t="shared" si="20"/>
        <v>44000</v>
      </c>
      <c r="H454" s="113">
        <v>-2000</v>
      </c>
      <c r="I454" s="113">
        <f t="shared" si="18"/>
        <v>42000</v>
      </c>
      <c r="J454" s="117">
        <v>45000</v>
      </c>
      <c r="K454" s="117"/>
      <c r="L454" s="113">
        <f t="shared" si="19"/>
        <v>45000</v>
      </c>
      <c r="M454" s="117">
        <v>45000</v>
      </c>
    </row>
    <row r="455" spans="1:13" ht="31.5">
      <c r="A455" s="43" t="s">
        <v>118</v>
      </c>
      <c r="B455" s="80" t="s">
        <v>113</v>
      </c>
      <c r="C455" s="88" t="s">
        <v>526</v>
      </c>
      <c r="D455" s="88" t="s">
        <v>119</v>
      </c>
      <c r="E455" s="117">
        <v>1000</v>
      </c>
      <c r="F455" s="117"/>
      <c r="G455" s="113">
        <f t="shared" si="20"/>
        <v>1000</v>
      </c>
      <c r="H455" s="113">
        <v>2000</v>
      </c>
      <c r="I455" s="113">
        <f t="shared" si="18"/>
        <v>3000</v>
      </c>
      <c r="J455" s="117">
        <v>0</v>
      </c>
      <c r="K455" s="117"/>
      <c r="L455" s="113">
        <f t="shared" si="19"/>
        <v>0</v>
      </c>
      <c r="M455" s="117">
        <v>0</v>
      </c>
    </row>
    <row r="456" spans="1:13" ht="94.5">
      <c r="A456" s="56" t="s">
        <v>198</v>
      </c>
      <c r="B456" s="82" t="s">
        <v>199</v>
      </c>
      <c r="C456" s="88"/>
      <c r="D456" s="88"/>
      <c r="E456" s="117">
        <v>1910600</v>
      </c>
      <c r="F456" s="117"/>
      <c r="G456" s="113">
        <f t="shared" si="20"/>
        <v>1910600</v>
      </c>
      <c r="H456" s="113">
        <v>174500</v>
      </c>
      <c r="I456" s="113">
        <f t="shared" si="18"/>
        <v>2085100</v>
      </c>
      <c r="J456" s="117">
        <v>1909100</v>
      </c>
      <c r="K456" s="117"/>
      <c r="L456" s="113">
        <f t="shared" si="19"/>
        <v>1909100</v>
      </c>
      <c r="M456" s="117">
        <v>1145600</v>
      </c>
    </row>
    <row r="457" spans="1:13" ht="47.25">
      <c r="A457" s="43" t="s">
        <v>109</v>
      </c>
      <c r="B457" s="80" t="s">
        <v>199</v>
      </c>
      <c r="C457" s="88" t="s">
        <v>522</v>
      </c>
      <c r="D457" s="88" t="s">
        <v>110</v>
      </c>
      <c r="E457" s="117">
        <v>983100</v>
      </c>
      <c r="F457" s="117"/>
      <c r="G457" s="113">
        <f t="shared" si="20"/>
        <v>983100</v>
      </c>
      <c r="H457" s="114">
        <v>174500</v>
      </c>
      <c r="I457" s="113">
        <f t="shared" si="18"/>
        <v>1157600</v>
      </c>
      <c r="J457" s="117">
        <v>929100</v>
      </c>
      <c r="K457" s="117"/>
      <c r="L457" s="113">
        <f t="shared" si="19"/>
        <v>929100</v>
      </c>
      <c r="M457" s="117">
        <v>929100</v>
      </c>
    </row>
    <row r="458" spans="1:13" ht="63">
      <c r="A458" s="43" t="s">
        <v>114</v>
      </c>
      <c r="B458" s="80" t="s">
        <v>199</v>
      </c>
      <c r="C458" s="88" t="s">
        <v>522</v>
      </c>
      <c r="D458" s="88" t="s">
        <v>115</v>
      </c>
      <c r="E458" s="117">
        <v>927500</v>
      </c>
      <c r="F458" s="117"/>
      <c r="G458" s="113">
        <f t="shared" si="20"/>
        <v>927500</v>
      </c>
      <c r="H458" s="114">
        <v>174500</v>
      </c>
      <c r="I458" s="113">
        <f t="shared" si="18"/>
        <v>1102000</v>
      </c>
      <c r="J458" s="117">
        <v>980000</v>
      </c>
      <c r="K458" s="117"/>
      <c r="L458" s="113">
        <f t="shared" si="19"/>
        <v>980000</v>
      </c>
      <c r="M458" s="117">
        <v>216500</v>
      </c>
    </row>
    <row r="459" spans="1:13" ht="94.5">
      <c r="A459" s="42" t="s">
        <v>120</v>
      </c>
      <c r="B459" s="82" t="s">
        <v>121</v>
      </c>
      <c r="C459" s="87" t="s">
        <v>514</v>
      </c>
      <c r="D459" s="87" t="s">
        <v>122</v>
      </c>
      <c r="E459" s="116">
        <v>1308600</v>
      </c>
      <c r="F459" s="116"/>
      <c r="G459" s="113">
        <f t="shared" si="20"/>
        <v>1308600</v>
      </c>
      <c r="H459" s="113"/>
      <c r="I459" s="113">
        <f t="shared" si="18"/>
        <v>1308600</v>
      </c>
      <c r="J459" s="116">
        <v>1308600</v>
      </c>
      <c r="K459" s="116"/>
      <c r="L459" s="113">
        <f t="shared" si="19"/>
        <v>1308600</v>
      </c>
      <c r="M459" s="116">
        <v>1308600</v>
      </c>
    </row>
    <row r="460" spans="1:13" ht="47.25">
      <c r="A460" s="43" t="s">
        <v>109</v>
      </c>
      <c r="B460" s="80" t="s">
        <v>121</v>
      </c>
      <c r="C460" s="88" t="s">
        <v>591</v>
      </c>
      <c r="D460" s="88" t="s">
        <v>110</v>
      </c>
      <c r="E460" s="117">
        <v>1061200</v>
      </c>
      <c r="F460" s="117"/>
      <c r="G460" s="113">
        <f t="shared" si="20"/>
        <v>1061200</v>
      </c>
      <c r="H460" s="113"/>
      <c r="I460" s="113">
        <f t="shared" ref="I460:I499" si="21">G460+H460</f>
        <v>1061200</v>
      </c>
      <c r="J460" s="117">
        <v>1061200</v>
      </c>
      <c r="K460" s="117"/>
      <c r="L460" s="113">
        <f t="shared" ref="L460:L499" si="22">J460+K460</f>
        <v>1061200</v>
      </c>
      <c r="M460" s="117">
        <v>1061200</v>
      </c>
    </row>
    <row r="461" spans="1:13" ht="63">
      <c r="A461" s="43" t="s">
        <v>114</v>
      </c>
      <c r="B461" s="80" t="s">
        <v>121</v>
      </c>
      <c r="C461" s="88" t="s">
        <v>591</v>
      </c>
      <c r="D461" s="88" t="s">
        <v>115</v>
      </c>
      <c r="E461" s="117">
        <v>15000</v>
      </c>
      <c r="F461" s="117"/>
      <c r="G461" s="113">
        <f t="shared" si="20"/>
        <v>15000</v>
      </c>
      <c r="H461" s="113"/>
      <c r="I461" s="113">
        <f t="shared" si="21"/>
        <v>15000</v>
      </c>
      <c r="J461" s="117">
        <v>15000</v>
      </c>
      <c r="K461" s="117"/>
      <c r="L461" s="113">
        <f t="shared" si="22"/>
        <v>15000</v>
      </c>
      <c r="M461" s="117">
        <v>15000</v>
      </c>
    </row>
    <row r="462" spans="1:13" ht="47.25">
      <c r="A462" s="43" t="s">
        <v>109</v>
      </c>
      <c r="B462" s="80" t="s">
        <v>121</v>
      </c>
      <c r="C462" s="88" t="s">
        <v>526</v>
      </c>
      <c r="D462" s="88" t="s">
        <v>110</v>
      </c>
      <c r="E462" s="117">
        <v>232400</v>
      </c>
      <c r="F462" s="117"/>
      <c r="G462" s="113">
        <f t="shared" si="20"/>
        <v>232400</v>
      </c>
      <c r="H462" s="113"/>
      <c r="I462" s="113">
        <f t="shared" si="21"/>
        <v>232400</v>
      </c>
      <c r="J462" s="117">
        <v>232400</v>
      </c>
      <c r="K462" s="117"/>
      <c r="L462" s="113">
        <f t="shared" si="22"/>
        <v>232400</v>
      </c>
      <c r="M462" s="117">
        <v>232400</v>
      </c>
    </row>
    <row r="463" spans="1:13" ht="141.75">
      <c r="A463" s="42" t="s">
        <v>196</v>
      </c>
      <c r="B463" s="82" t="s">
        <v>197</v>
      </c>
      <c r="C463" s="87" t="s">
        <v>514</v>
      </c>
      <c r="D463" s="87" t="s">
        <v>122</v>
      </c>
      <c r="E463" s="116">
        <v>6000</v>
      </c>
      <c r="F463" s="116"/>
      <c r="G463" s="113">
        <f t="shared" si="20"/>
        <v>6000</v>
      </c>
      <c r="H463" s="113"/>
      <c r="I463" s="113">
        <f t="shared" si="21"/>
        <v>6000</v>
      </c>
      <c r="J463" s="116">
        <v>6000</v>
      </c>
      <c r="K463" s="116"/>
      <c r="L463" s="113">
        <f t="shared" si="22"/>
        <v>6000</v>
      </c>
      <c r="M463" s="116">
        <v>6000</v>
      </c>
    </row>
    <row r="464" spans="1:13" ht="63">
      <c r="A464" s="43" t="s">
        <v>114</v>
      </c>
      <c r="B464" s="80" t="s">
        <v>197</v>
      </c>
      <c r="C464" s="88" t="s">
        <v>522</v>
      </c>
      <c r="D464" s="88" t="s">
        <v>115</v>
      </c>
      <c r="E464" s="117">
        <v>6000</v>
      </c>
      <c r="F464" s="117"/>
      <c r="G464" s="113">
        <f t="shared" si="20"/>
        <v>6000</v>
      </c>
      <c r="H464" s="113"/>
      <c r="I464" s="113">
        <f t="shared" si="21"/>
        <v>6000</v>
      </c>
      <c r="J464" s="117">
        <v>6000</v>
      </c>
      <c r="K464" s="117"/>
      <c r="L464" s="113">
        <f t="shared" si="22"/>
        <v>6000</v>
      </c>
      <c r="M464" s="117">
        <v>6000</v>
      </c>
    </row>
    <row r="465" spans="1:13" ht="110.25">
      <c r="A465" s="42" t="s">
        <v>52</v>
      </c>
      <c r="B465" s="82" t="s">
        <v>123</v>
      </c>
      <c r="C465" s="87" t="s">
        <v>514</v>
      </c>
      <c r="D465" s="87" t="s">
        <v>122</v>
      </c>
      <c r="E465" s="116">
        <v>752640</v>
      </c>
      <c r="F465" s="116"/>
      <c r="G465" s="113">
        <f t="shared" si="20"/>
        <v>752640</v>
      </c>
      <c r="H465" s="113"/>
      <c r="I465" s="113">
        <f t="shared" si="21"/>
        <v>752640</v>
      </c>
      <c r="J465" s="116">
        <v>752640</v>
      </c>
      <c r="K465" s="116"/>
      <c r="L465" s="113">
        <f t="shared" si="22"/>
        <v>752640</v>
      </c>
      <c r="M465" s="116">
        <v>752640</v>
      </c>
    </row>
    <row r="466" spans="1:13" ht="63">
      <c r="A466" s="43" t="s">
        <v>114</v>
      </c>
      <c r="B466" s="80" t="s">
        <v>123</v>
      </c>
      <c r="C466" s="88" t="s">
        <v>591</v>
      </c>
      <c r="D466" s="88" t="s">
        <v>115</v>
      </c>
      <c r="E466" s="117">
        <v>752640</v>
      </c>
      <c r="F466" s="117"/>
      <c r="G466" s="113">
        <f t="shared" si="20"/>
        <v>752640</v>
      </c>
      <c r="H466" s="113"/>
      <c r="I466" s="113">
        <f t="shared" si="21"/>
        <v>752640</v>
      </c>
      <c r="J466" s="117">
        <v>752640</v>
      </c>
      <c r="K466" s="117"/>
      <c r="L466" s="113">
        <f t="shared" si="22"/>
        <v>752640</v>
      </c>
      <c r="M466" s="117">
        <v>752640</v>
      </c>
    </row>
    <row r="467" spans="1:13" ht="63">
      <c r="A467" s="42" t="s">
        <v>53</v>
      </c>
      <c r="B467" s="82" t="s">
        <v>124</v>
      </c>
      <c r="C467" s="87" t="s">
        <v>514</v>
      </c>
      <c r="D467" s="87" t="s">
        <v>122</v>
      </c>
      <c r="E467" s="116">
        <v>188160</v>
      </c>
      <c r="F467" s="116"/>
      <c r="G467" s="113">
        <f t="shared" si="20"/>
        <v>188160</v>
      </c>
      <c r="H467" s="113"/>
      <c r="I467" s="113">
        <f t="shared" si="21"/>
        <v>188160</v>
      </c>
      <c r="J467" s="116">
        <v>188160</v>
      </c>
      <c r="K467" s="116"/>
      <c r="L467" s="113">
        <f t="shared" si="22"/>
        <v>188160</v>
      </c>
      <c r="M467" s="116">
        <v>188160</v>
      </c>
    </row>
    <row r="468" spans="1:13" ht="63">
      <c r="A468" s="43" t="s">
        <v>114</v>
      </c>
      <c r="B468" s="80" t="s">
        <v>124</v>
      </c>
      <c r="C468" s="88" t="s">
        <v>591</v>
      </c>
      <c r="D468" s="88" t="s">
        <v>115</v>
      </c>
      <c r="E468" s="117">
        <v>188160</v>
      </c>
      <c r="F468" s="117"/>
      <c r="G468" s="113">
        <f t="shared" si="20"/>
        <v>188160</v>
      </c>
      <c r="H468" s="113"/>
      <c r="I468" s="113">
        <f t="shared" si="21"/>
        <v>188160</v>
      </c>
      <c r="J468" s="117">
        <v>188160</v>
      </c>
      <c r="K468" s="117"/>
      <c r="L468" s="113">
        <f t="shared" si="22"/>
        <v>188160</v>
      </c>
      <c r="M468" s="117">
        <v>188160</v>
      </c>
    </row>
    <row r="469" spans="1:13" ht="47.25">
      <c r="A469" s="56" t="s">
        <v>144</v>
      </c>
      <c r="B469" s="82" t="s">
        <v>145</v>
      </c>
      <c r="C469" s="87" t="s">
        <v>514</v>
      </c>
      <c r="D469" s="87" t="s">
        <v>122</v>
      </c>
      <c r="E469" s="116">
        <v>504000</v>
      </c>
      <c r="F469" s="116"/>
      <c r="G469" s="113">
        <f t="shared" si="20"/>
        <v>504000</v>
      </c>
      <c r="H469" s="113"/>
      <c r="I469" s="113">
        <f t="shared" si="21"/>
        <v>504000</v>
      </c>
      <c r="J469" s="116">
        <v>0</v>
      </c>
      <c r="K469" s="116"/>
      <c r="L469" s="113">
        <f t="shared" si="22"/>
        <v>0</v>
      </c>
      <c r="M469" s="116">
        <v>0</v>
      </c>
    </row>
    <row r="470" spans="1:13" ht="94.5">
      <c r="A470" s="42" t="s">
        <v>146</v>
      </c>
      <c r="B470" s="82" t="s">
        <v>147</v>
      </c>
      <c r="C470" s="87" t="s">
        <v>514</v>
      </c>
      <c r="D470" s="87" t="s">
        <v>122</v>
      </c>
      <c r="E470" s="116">
        <v>489000</v>
      </c>
      <c r="F470" s="116"/>
      <c r="G470" s="113">
        <f t="shared" ref="G470:G499" si="23">E470+F470</f>
        <v>489000</v>
      </c>
      <c r="H470" s="113"/>
      <c r="I470" s="113">
        <f t="shared" si="21"/>
        <v>489000</v>
      </c>
      <c r="J470" s="116">
        <v>0</v>
      </c>
      <c r="K470" s="116"/>
      <c r="L470" s="113">
        <f t="shared" si="22"/>
        <v>0</v>
      </c>
      <c r="M470" s="116">
        <v>0</v>
      </c>
    </row>
    <row r="471" spans="1:13" ht="47.25">
      <c r="A471" s="43" t="s">
        <v>109</v>
      </c>
      <c r="B471" s="80" t="s">
        <v>147</v>
      </c>
      <c r="C471" s="88" t="s">
        <v>516</v>
      </c>
      <c r="D471" s="88" t="s">
        <v>110</v>
      </c>
      <c r="E471" s="117">
        <v>489000</v>
      </c>
      <c r="F471" s="117"/>
      <c r="G471" s="113">
        <f t="shared" si="23"/>
        <v>489000</v>
      </c>
      <c r="H471" s="113"/>
      <c r="I471" s="113">
        <f t="shared" si="21"/>
        <v>489000</v>
      </c>
      <c r="J471" s="117">
        <v>0</v>
      </c>
      <c r="K471" s="117"/>
      <c r="L471" s="113">
        <f t="shared" si="22"/>
        <v>0</v>
      </c>
      <c r="M471" s="117">
        <v>0</v>
      </c>
    </row>
    <row r="472" spans="1:13" ht="63">
      <c r="A472" s="43" t="s">
        <v>114</v>
      </c>
      <c r="B472" s="80" t="s">
        <v>147</v>
      </c>
      <c r="C472" s="88" t="s">
        <v>516</v>
      </c>
      <c r="D472" s="88" t="s">
        <v>115</v>
      </c>
      <c r="E472" s="117">
        <v>15000</v>
      </c>
      <c r="F472" s="117"/>
      <c r="G472" s="113">
        <f t="shared" si="23"/>
        <v>15000</v>
      </c>
      <c r="H472" s="113"/>
      <c r="I472" s="113">
        <f t="shared" si="21"/>
        <v>15000</v>
      </c>
      <c r="J472" s="117">
        <v>0</v>
      </c>
      <c r="K472" s="117"/>
      <c r="L472" s="113">
        <f t="shared" si="22"/>
        <v>0</v>
      </c>
      <c r="M472" s="117">
        <v>0</v>
      </c>
    </row>
    <row r="473" spans="1:13" ht="94.5">
      <c r="A473" s="56" t="s">
        <v>200</v>
      </c>
      <c r="B473" s="82" t="s">
        <v>201</v>
      </c>
      <c r="C473" s="87" t="s">
        <v>514</v>
      </c>
      <c r="D473" s="87" t="s">
        <v>122</v>
      </c>
      <c r="E473" s="116">
        <v>7933800</v>
      </c>
      <c r="F473" s="116"/>
      <c r="G473" s="113">
        <f t="shared" si="23"/>
        <v>7933800</v>
      </c>
      <c r="H473" s="113">
        <v>200000</v>
      </c>
      <c r="I473" s="113">
        <f t="shared" si="21"/>
        <v>8133800</v>
      </c>
      <c r="J473" s="116">
        <v>7099700</v>
      </c>
      <c r="K473" s="116"/>
      <c r="L473" s="113">
        <f t="shared" si="22"/>
        <v>7099700</v>
      </c>
      <c r="M473" s="116">
        <v>7099700</v>
      </c>
    </row>
    <row r="474" spans="1:13" ht="47.25">
      <c r="A474" s="42" t="s">
        <v>202</v>
      </c>
      <c r="B474" s="80" t="s">
        <v>203</v>
      </c>
      <c r="C474" s="87" t="s">
        <v>514</v>
      </c>
      <c r="D474" s="87" t="s">
        <v>122</v>
      </c>
      <c r="E474" s="116">
        <v>1336900</v>
      </c>
      <c r="F474" s="116"/>
      <c r="G474" s="113">
        <f t="shared" si="23"/>
        <v>1336900</v>
      </c>
      <c r="H474" s="113">
        <v>200000</v>
      </c>
      <c r="I474" s="113">
        <f t="shared" si="21"/>
        <v>1536900</v>
      </c>
      <c r="J474" s="116">
        <v>1137000</v>
      </c>
      <c r="K474" s="116"/>
      <c r="L474" s="113">
        <f t="shared" si="22"/>
        <v>1137000</v>
      </c>
      <c r="M474" s="116">
        <v>1137000</v>
      </c>
    </row>
    <row r="475" spans="1:13" ht="63">
      <c r="A475" s="43" t="s">
        <v>114</v>
      </c>
      <c r="B475" s="80" t="s">
        <v>203</v>
      </c>
      <c r="C475" s="88" t="s">
        <v>522</v>
      </c>
      <c r="D475" s="88" t="s">
        <v>115</v>
      </c>
      <c r="E475" s="117">
        <v>1286900</v>
      </c>
      <c r="F475" s="117"/>
      <c r="G475" s="114">
        <f t="shared" si="23"/>
        <v>1286900</v>
      </c>
      <c r="H475" s="114">
        <v>-66951</v>
      </c>
      <c r="I475" s="113">
        <f t="shared" si="21"/>
        <v>1219949</v>
      </c>
      <c r="J475" s="117">
        <v>1087000</v>
      </c>
      <c r="K475" s="117"/>
      <c r="L475" s="113">
        <f t="shared" si="22"/>
        <v>1087000</v>
      </c>
      <c r="M475" s="117">
        <v>1087000</v>
      </c>
    </row>
    <row r="476" spans="1:13" ht="15.75">
      <c r="A476" s="43" t="s">
        <v>116</v>
      </c>
      <c r="B476" s="80" t="s">
        <v>203</v>
      </c>
      <c r="C476" s="88" t="s">
        <v>522</v>
      </c>
      <c r="D476" s="88" t="s">
        <v>117</v>
      </c>
      <c r="E476" s="117">
        <v>50000</v>
      </c>
      <c r="F476" s="117"/>
      <c r="G476" s="114">
        <f t="shared" si="23"/>
        <v>50000</v>
      </c>
      <c r="H476" s="114">
        <v>200000</v>
      </c>
      <c r="I476" s="113">
        <f t="shared" si="21"/>
        <v>250000</v>
      </c>
      <c r="J476" s="117">
        <v>50000</v>
      </c>
      <c r="K476" s="117"/>
      <c r="L476" s="113">
        <f t="shared" si="22"/>
        <v>50000</v>
      </c>
      <c r="M476" s="117">
        <v>50000</v>
      </c>
    </row>
    <row r="477" spans="1:13" ht="31.5">
      <c r="A477" s="43" t="s">
        <v>118</v>
      </c>
      <c r="B477" s="80" t="s">
        <v>203</v>
      </c>
      <c r="C477" s="88" t="s">
        <v>522</v>
      </c>
      <c r="D477" s="88" t="s">
        <v>119</v>
      </c>
      <c r="E477" s="117"/>
      <c r="F477" s="117"/>
      <c r="G477" s="114"/>
      <c r="H477" s="114">
        <v>66951</v>
      </c>
      <c r="I477" s="113">
        <f t="shared" si="21"/>
        <v>66951</v>
      </c>
      <c r="J477" s="117"/>
      <c r="K477" s="117"/>
      <c r="L477" s="113">
        <f t="shared" si="22"/>
        <v>0</v>
      </c>
      <c r="M477" s="117"/>
    </row>
    <row r="478" spans="1:13" ht="63">
      <c r="A478" s="42" t="s">
        <v>204</v>
      </c>
      <c r="B478" s="82" t="s">
        <v>205</v>
      </c>
      <c r="C478" s="87" t="s">
        <v>514</v>
      </c>
      <c r="D478" s="87" t="s">
        <v>122</v>
      </c>
      <c r="E478" s="116">
        <v>6447600</v>
      </c>
      <c r="F478" s="116"/>
      <c r="G478" s="113">
        <f t="shared" si="23"/>
        <v>6447600</v>
      </c>
      <c r="H478" s="113"/>
      <c r="I478" s="113">
        <f t="shared" si="21"/>
        <v>6447600</v>
      </c>
      <c r="J478" s="116">
        <v>5847600</v>
      </c>
      <c r="K478" s="116"/>
      <c r="L478" s="113">
        <f t="shared" si="22"/>
        <v>5847600</v>
      </c>
      <c r="M478" s="116">
        <v>5847600</v>
      </c>
    </row>
    <row r="479" spans="1:13" ht="31.5">
      <c r="A479" s="43" t="s">
        <v>206</v>
      </c>
      <c r="B479" s="80" t="s">
        <v>205</v>
      </c>
      <c r="C479" s="88" t="s">
        <v>522</v>
      </c>
      <c r="D479" s="88" t="s">
        <v>207</v>
      </c>
      <c r="E479" s="117">
        <v>4274600</v>
      </c>
      <c r="F479" s="117"/>
      <c r="G479" s="113">
        <f t="shared" si="23"/>
        <v>4274600</v>
      </c>
      <c r="H479" s="113"/>
      <c r="I479" s="113">
        <f t="shared" si="21"/>
        <v>4274600</v>
      </c>
      <c r="J479" s="117">
        <v>4274600</v>
      </c>
      <c r="K479" s="117"/>
      <c r="L479" s="113">
        <f t="shared" si="22"/>
        <v>4274600</v>
      </c>
      <c r="M479" s="117">
        <v>4274600</v>
      </c>
    </row>
    <row r="480" spans="1:13" ht="63">
      <c r="A480" s="43" t="s">
        <v>114</v>
      </c>
      <c r="B480" s="80" t="s">
        <v>205</v>
      </c>
      <c r="C480" s="88" t="s">
        <v>522</v>
      </c>
      <c r="D480" s="88" t="s">
        <v>115</v>
      </c>
      <c r="E480" s="117">
        <v>2141400</v>
      </c>
      <c r="F480" s="117"/>
      <c r="G480" s="113">
        <f t="shared" si="23"/>
        <v>2141400</v>
      </c>
      <c r="H480" s="113"/>
      <c r="I480" s="113">
        <f t="shared" si="21"/>
        <v>2141400</v>
      </c>
      <c r="J480" s="117">
        <v>1541400</v>
      </c>
      <c r="K480" s="117"/>
      <c r="L480" s="113">
        <f t="shared" si="22"/>
        <v>1541400</v>
      </c>
      <c r="M480" s="117">
        <v>1541400</v>
      </c>
    </row>
    <row r="481" spans="1:13" ht="31.5">
      <c r="A481" s="43" t="s">
        <v>118</v>
      </c>
      <c r="B481" s="80" t="s">
        <v>205</v>
      </c>
      <c r="C481" s="88" t="s">
        <v>522</v>
      </c>
      <c r="D481" s="88" t="s">
        <v>119</v>
      </c>
      <c r="E481" s="117">
        <v>31600</v>
      </c>
      <c r="F481" s="117"/>
      <c r="G481" s="113">
        <f t="shared" si="23"/>
        <v>31600</v>
      </c>
      <c r="H481" s="113"/>
      <c r="I481" s="113">
        <f t="shared" si="21"/>
        <v>31600</v>
      </c>
      <c r="J481" s="117">
        <v>31600</v>
      </c>
      <c r="K481" s="117"/>
      <c r="L481" s="113">
        <f t="shared" si="22"/>
        <v>31600</v>
      </c>
      <c r="M481" s="117">
        <v>31600</v>
      </c>
    </row>
    <row r="482" spans="1:13" ht="110.25">
      <c r="A482" s="52" t="s">
        <v>325</v>
      </c>
      <c r="B482" s="66" t="s">
        <v>613</v>
      </c>
      <c r="C482" s="87" t="s">
        <v>514</v>
      </c>
      <c r="D482" s="87" t="s">
        <v>122</v>
      </c>
      <c r="E482" s="116">
        <v>34200</v>
      </c>
      <c r="F482" s="116"/>
      <c r="G482" s="113">
        <f t="shared" si="23"/>
        <v>34200</v>
      </c>
      <c r="H482" s="113"/>
      <c r="I482" s="113">
        <f t="shared" si="21"/>
        <v>34200</v>
      </c>
      <c r="J482" s="116">
        <v>0</v>
      </c>
      <c r="K482" s="116"/>
      <c r="L482" s="113">
        <f t="shared" si="22"/>
        <v>0</v>
      </c>
      <c r="M482" s="116">
        <v>0</v>
      </c>
    </row>
    <row r="483" spans="1:13" ht="31.5">
      <c r="A483" s="43" t="s">
        <v>206</v>
      </c>
      <c r="B483" s="69" t="s">
        <v>613</v>
      </c>
      <c r="C483" s="88" t="s">
        <v>522</v>
      </c>
      <c r="D483" s="88" t="s">
        <v>207</v>
      </c>
      <c r="E483" s="117">
        <v>34200</v>
      </c>
      <c r="F483" s="117"/>
      <c r="G483" s="113">
        <f t="shared" si="23"/>
        <v>34200</v>
      </c>
      <c r="H483" s="113"/>
      <c r="I483" s="113">
        <f t="shared" si="21"/>
        <v>34200</v>
      </c>
      <c r="J483" s="117">
        <v>0</v>
      </c>
      <c r="K483" s="117"/>
      <c r="L483" s="113">
        <f t="shared" si="22"/>
        <v>0</v>
      </c>
      <c r="M483" s="117">
        <v>0</v>
      </c>
    </row>
    <row r="484" spans="1:13" ht="110.25">
      <c r="A484" s="42" t="s">
        <v>52</v>
      </c>
      <c r="B484" s="82" t="s">
        <v>208</v>
      </c>
      <c r="C484" s="87" t="s">
        <v>514</v>
      </c>
      <c r="D484" s="87" t="s">
        <v>122</v>
      </c>
      <c r="E484" s="116">
        <v>92080</v>
      </c>
      <c r="F484" s="116"/>
      <c r="G484" s="113">
        <f t="shared" si="23"/>
        <v>92080</v>
      </c>
      <c r="H484" s="113"/>
      <c r="I484" s="113">
        <f t="shared" si="21"/>
        <v>92080</v>
      </c>
      <c r="J484" s="116">
        <v>92080</v>
      </c>
      <c r="K484" s="116"/>
      <c r="L484" s="113">
        <f t="shared" si="22"/>
        <v>92080</v>
      </c>
      <c r="M484" s="116">
        <v>92080</v>
      </c>
    </row>
    <row r="485" spans="1:13" ht="63">
      <c r="A485" s="43" t="s">
        <v>114</v>
      </c>
      <c r="B485" s="80" t="s">
        <v>208</v>
      </c>
      <c r="C485" s="88" t="s">
        <v>522</v>
      </c>
      <c r="D485" s="88" t="s">
        <v>115</v>
      </c>
      <c r="E485" s="117">
        <v>92080</v>
      </c>
      <c r="F485" s="117"/>
      <c r="G485" s="113">
        <f t="shared" si="23"/>
        <v>92080</v>
      </c>
      <c r="H485" s="113"/>
      <c r="I485" s="113">
        <f t="shared" si="21"/>
        <v>92080</v>
      </c>
      <c r="J485" s="117">
        <v>92080</v>
      </c>
      <c r="K485" s="117"/>
      <c r="L485" s="113">
        <f t="shared" si="22"/>
        <v>92080</v>
      </c>
      <c r="M485" s="117">
        <v>92080</v>
      </c>
    </row>
    <row r="486" spans="1:13" ht="63">
      <c r="A486" s="42" t="s">
        <v>53</v>
      </c>
      <c r="B486" s="82" t="s">
        <v>209</v>
      </c>
      <c r="C486" s="87" t="s">
        <v>514</v>
      </c>
      <c r="D486" s="87" t="s">
        <v>122</v>
      </c>
      <c r="E486" s="116">
        <v>23020</v>
      </c>
      <c r="F486" s="116"/>
      <c r="G486" s="113">
        <f t="shared" si="23"/>
        <v>23020</v>
      </c>
      <c r="H486" s="113"/>
      <c r="I486" s="113">
        <f t="shared" si="21"/>
        <v>23020</v>
      </c>
      <c r="J486" s="116">
        <v>23020</v>
      </c>
      <c r="K486" s="116"/>
      <c r="L486" s="113">
        <f t="shared" si="22"/>
        <v>23020</v>
      </c>
      <c r="M486" s="116">
        <v>23020</v>
      </c>
    </row>
    <row r="487" spans="1:13" ht="63">
      <c r="A487" s="43" t="s">
        <v>114</v>
      </c>
      <c r="B487" s="80" t="s">
        <v>209</v>
      </c>
      <c r="C487" s="88" t="s">
        <v>522</v>
      </c>
      <c r="D487" s="88" t="s">
        <v>115</v>
      </c>
      <c r="E487" s="117">
        <v>23020</v>
      </c>
      <c r="F487" s="117"/>
      <c r="G487" s="113">
        <f t="shared" si="23"/>
        <v>23020</v>
      </c>
      <c r="H487" s="113"/>
      <c r="I487" s="113">
        <f t="shared" si="21"/>
        <v>23020</v>
      </c>
      <c r="J487" s="117">
        <v>23020</v>
      </c>
      <c r="K487" s="117"/>
      <c r="L487" s="113">
        <f t="shared" si="22"/>
        <v>23020</v>
      </c>
      <c r="M487" s="117">
        <v>23020</v>
      </c>
    </row>
    <row r="488" spans="1:13" ht="78.75">
      <c r="A488" s="42" t="s">
        <v>592</v>
      </c>
      <c r="B488" s="82" t="s">
        <v>426</v>
      </c>
      <c r="C488" s="87" t="s">
        <v>514</v>
      </c>
      <c r="D488" s="87" t="s">
        <v>122</v>
      </c>
      <c r="E488" s="116">
        <v>2163600</v>
      </c>
      <c r="F488" s="116"/>
      <c r="G488" s="113">
        <f t="shared" si="23"/>
        <v>2163600</v>
      </c>
      <c r="H488" s="113">
        <v>67000</v>
      </c>
      <c r="I488" s="113">
        <f t="shared" si="21"/>
        <v>2230600</v>
      </c>
      <c r="J488" s="116">
        <v>2163600</v>
      </c>
      <c r="K488" s="116"/>
      <c r="L488" s="113">
        <f t="shared" si="22"/>
        <v>2163600</v>
      </c>
      <c r="M488" s="116">
        <v>2163600</v>
      </c>
    </row>
    <row r="489" spans="1:13" ht="47.25">
      <c r="A489" s="42" t="s">
        <v>427</v>
      </c>
      <c r="B489" s="82" t="s">
        <v>428</v>
      </c>
      <c r="C489" s="87" t="s">
        <v>514</v>
      </c>
      <c r="D489" s="87" t="s">
        <v>122</v>
      </c>
      <c r="E489" s="116">
        <v>2163600</v>
      </c>
      <c r="F489" s="116"/>
      <c r="G489" s="113">
        <f t="shared" si="23"/>
        <v>2163600</v>
      </c>
      <c r="H489" s="113">
        <v>67000</v>
      </c>
      <c r="I489" s="113">
        <f t="shared" si="21"/>
        <v>2230600</v>
      </c>
      <c r="J489" s="116">
        <v>2163600</v>
      </c>
      <c r="K489" s="116"/>
      <c r="L489" s="113">
        <f t="shared" si="22"/>
        <v>2163600</v>
      </c>
      <c r="M489" s="116">
        <v>2163600</v>
      </c>
    </row>
    <row r="490" spans="1:13" ht="47.25">
      <c r="A490" s="43" t="s">
        <v>429</v>
      </c>
      <c r="B490" s="80" t="s">
        <v>428</v>
      </c>
      <c r="C490" s="88" t="s">
        <v>593</v>
      </c>
      <c r="D490" s="88" t="s">
        <v>430</v>
      </c>
      <c r="E490" s="117">
        <v>2163600</v>
      </c>
      <c r="F490" s="117"/>
      <c r="G490" s="114">
        <f t="shared" si="23"/>
        <v>2163600</v>
      </c>
      <c r="H490" s="114">
        <v>67000</v>
      </c>
      <c r="I490" s="113">
        <f t="shared" si="21"/>
        <v>2230600</v>
      </c>
      <c r="J490" s="117">
        <v>2163600</v>
      </c>
      <c r="K490" s="117"/>
      <c r="L490" s="113">
        <f t="shared" si="22"/>
        <v>2163600</v>
      </c>
      <c r="M490" s="117">
        <v>2163600</v>
      </c>
    </row>
    <row r="491" spans="1:13" ht="47.25">
      <c r="A491" s="56" t="s">
        <v>125</v>
      </c>
      <c r="B491" s="82" t="s">
        <v>126</v>
      </c>
      <c r="C491" s="87" t="s">
        <v>514</v>
      </c>
      <c r="D491" s="87" t="s">
        <v>122</v>
      </c>
      <c r="E491" s="116">
        <v>1758600</v>
      </c>
      <c r="F491" s="116"/>
      <c r="G491" s="113">
        <f t="shared" si="23"/>
        <v>1758600</v>
      </c>
      <c r="H491" s="113"/>
      <c r="I491" s="113">
        <f t="shared" si="21"/>
        <v>1758600</v>
      </c>
      <c r="J491" s="116">
        <v>119200</v>
      </c>
      <c r="K491" s="116"/>
      <c r="L491" s="113">
        <f t="shared" si="22"/>
        <v>119200</v>
      </c>
      <c r="M491" s="116">
        <v>192400</v>
      </c>
    </row>
    <row r="492" spans="1:13" ht="94.5">
      <c r="A492" s="42" t="s">
        <v>127</v>
      </c>
      <c r="B492" s="82" t="s">
        <v>128</v>
      </c>
      <c r="C492" s="87" t="s">
        <v>514</v>
      </c>
      <c r="D492" s="87" t="s">
        <v>122</v>
      </c>
      <c r="E492" s="116">
        <v>1758600</v>
      </c>
      <c r="F492" s="116"/>
      <c r="G492" s="113">
        <f t="shared" si="23"/>
        <v>1758600</v>
      </c>
      <c r="H492" s="113"/>
      <c r="I492" s="113">
        <f t="shared" si="21"/>
        <v>1758600</v>
      </c>
      <c r="J492" s="116">
        <v>119200</v>
      </c>
      <c r="K492" s="116"/>
      <c r="L492" s="113">
        <f t="shared" si="22"/>
        <v>119200</v>
      </c>
      <c r="M492" s="116">
        <v>192400</v>
      </c>
    </row>
    <row r="493" spans="1:13" ht="63">
      <c r="A493" s="43" t="s">
        <v>114</v>
      </c>
      <c r="B493" s="80" t="s">
        <v>128</v>
      </c>
      <c r="C493" s="71" t="s">
        <v>594</v>
      </c>
      <c r="D493" s="80">
        <v>240</v>
      </c>
      <c r="E493" s="123">
        <v>1758600</v>
      </c>
      <c r="F493" s="123"/>
      <c r="G493" s="113">
        <f t="shared" si="23"/>
        <v>1758600</v>
      </c>
      <c r="H493" s="113"/>
      <c r="I493" s="113">
        <f t="shared" si="21"/>
        <v>1758600</v>
      </c>
      <c r="J493" s="123">
        <v>119200</v>
      </c>
      <c r="K493" s="123"/>
      <c r="L493" s="113">
        <f t="shared" si="22"/>
        <v>119200</v>
      </c>
      <c r="M493" s="123">
        <v>192400</v>
      </c>
    </row>
    <row r="494" spans="1:13" ht="15.75">
      <c r="A494" s="42" t="s">
        <v>149</v>
      </c>
      <c r="B494" s="82" t="s">
        <v>150</v>
      </c>
      <c r="C494" s="87" t="s">
        <v>514</v>
      </c>
      <c r="D494" s="87" t="s">
        <v>122</v>
      </c>
      <c r="E494" s="116">
        <v>300000</v>
      </c>
      <c r="F494" s="116"/>
      <c r="G494" s="113">
        <f t="shared" si="23"/>
        <v>300000</v>
      </c>
      <c r="H494" s="113">
        <v>-300000</v>
      </c>
      <c r="I494" s="113">
        <f t="shared" si="21"/>
        <v>0</v>
      </c>
      <c r="J494" s="116">
        <v>300000</v>
      </c>
      <c r="K494" s="116"/>
      <c r="L494" s="113">
        <f t="shared" si="22"/>
        <v>300000</v>
      </c>
      <c r="M494" s="116">
        <v>300000</v>
      </c>
    </row>
    <row r="495" spans="1:13" ht="31.5">
      <c r="A495" s="42" t="s">
        <v>151</v>
      </c>
      <c r="B495" s="82" t="s">
        <v>152</v>
      </c>
      <c r="C495" s="87" t="s">
        <v>595</v>
      </c>
      <c r="D495" s="87" t="s">
        <v>122</v>
      </c>
      <c r="E495" s="116">
        <v>300000</v>
      </c>
      <c r="F495" s="116"/>
      <c r="G495" s="113">
        <f t="shared" si="23"/>
        <v>300000</v>
      </c>
      <c r="H495" s="113">
        <v>-300000</v>
      </c>
      <c r="I495" s="113">
        <f t="shared" si="21"/>
        <v>0</v>
      </c>
      <c r="J495" s="116">
        <v>300000</v>
      </c>
      <c r="K495" s="116"/>
      <c r="L495" s="113">
        <f t="shared" si="22"/>
        <v>300000</v>
      </c>
      <c r="M495" s="116">
        <v>300000</v>
      </c>
    </row>
    <row r="496" spans="1:13" ht="15.75">
      <c r="A496" s="43" t="s">
        <v>153</v>
      </c>
      <c r="B496" s="80" t="s">
        <v>152</v>
      </c>
      <c r="C496" s="88" t="s">
        <v>514</v>
      </c>
      <c r="D496" s="88" t="s">
        <v>154</v>
      </c>
      <c r="E496" s="117">
        <v>300000</v>
      </c>
      <c r="F496" s="117"/>
      <c r="G496" s="113">
        <f t="shared" si="23"/>
        <v>300000</v>
      </c>
      <c r="H496" s="113">
        <v>-300000</v>
      </c>
      <c r="I496" s="113">
        <f t="shared" si="21"/>
        <v>0</v>
      </c>
      <c r="J496" s="117">
        <v>300000</v>
      </c>
      <c r="K496" s="117"/>
      <c r="L496" s="113">
        <f t="shared" si="22"/>
        <v>300000</v>
      </c>
      <c r="M496" s="117">
        <v>300000</v>
      </c>
    </row>
    <row r="497" spans="1:13" ht="47.25">
      <c r="A497" s="56" t="s">
        <v>227</v>
      </c>
      <c r="B497" s="76" t="s">
        <v>228</v>
      </c>
      <c r="C497" s="87" t="s">
        <v>514</v>
      </c>
      <c r="D497" s="87" t="s">
        <v>122</v>
      </c>
      <c r="E497" s="116">
        <v>240900</v>
      </c>
      <c r="F497" s="116"/>
      <c r="G497" s="113">
        <f t="shared" si="23"/>
        <v>240900</v>
      </c>
      <c r="H497" s="113"/>
      <c r="I497" s="113">
        <f t="shared" si="21"/>
        <v>240900</v>
      </c>
      <c r="J497" s="116">
        <v>240900</v>
      </c>
      <c r="K497" s="116"/>
      <c r="L497" s="113">
        <f t="shared" si="22"/>
        <v>240900</v>
      </c>
      <c r="M497" s="116">
        <v>240900</v>
      </c>
    </row>
    <row r="498" spans="1:13" ht="189">
      <c r="A498" s="56" t="s">
        <v>596</v>
      </c>
      <c r="B498" s="76" t="s">
        <v>229</v>
      </c>
      <c r="C498" s="87" t="s">
        <v>122</v>
      </c>
      <c r="D498" s="87" t="s">
        <v>122</v>
      </c>
      <c r="E498" s="116">
        <v>240900</v>
      </c>
      <c r="F498" s="116"/>
      <c r="G498" s="113">
        <f t="shared" si="23"/>
        <v>240900</v>
      </c>
      <c r="H498" s="113"/>
      <c r="I498" s="113">
        <f t="shared" si="21"/>
        <v>240900</v>
      </c>
      <c r="J498" s="116">
        <v>240900</v>
      </c>
      <c r="K498" s="116"/>
      <c r="L498" s="113">
        <f t="shared" si="22"/>
        <v>240900</v>
      </c>
      <c r="M498" s="116">
        <v>240900</v>
      </c>
    </row>
    <row r="499" spans="1:13" ht="63">
      <c r="A499" s="31" t="s">
        <v>114</v>
      </c>
      <c r="B499" s="2" t="s">
        <v>229</v>
      </c>
      <c r="C499" s="88" t="s">
        <v>532</v>
      </c>
      <c r="D499" s="88" t="s">
        <v>115</v>
      </c>
      <c r="E499" s="117">
        <v>240900</v>
      </c>
      <c r="F499" s="117"/>
      <c r="G499" s="113">
        <f t="shared" si="23"/>
        <v>240900</v>
      </c>
      <c r="H499" s="113"/>
      <c r="I499" s="113">
        <f t="shared" si="21"/>
        <v>240900</v>
      </c>
      <c r="J499" s="117">
        <v>240900</v>
      </c>
      <c r="K499" s="117"/>
      <c r="L499" s="113">
        <f t="shared" si="22"/>
        <v>240900</v>
      </c>
      <c r="M499" s="117">
        <v>240900</v>
      </c>
    </row>
    <row r="500" spans="1:13" ht="15.75">
      <c r="A500" s="94"/>
      <c r="B500" s="95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</row>
    <row r="501" spans="1:13">
      <c r="B501" s="97"/>
      <c r="E501" s="97">
        <f>E11+E44+E50+E54+E70+E74+E78+E83+E102+E121+E139+E266+E282+E338+E342+E371+E379+E424+E428+E375</f>
        <v>568538489.38</v>
      </c>
      <c r="F501" s="97">
        <f>F11+F44+F50+F54+F70+F74+F78+F83+F102+F121+F139+F266+F282+F338+F342+F371+F379+F424+F428+F375</f>
        <v>20898533.329999998</v>
      </c>
      <c r="G501" s="97">
        <f>G11+G44+G50+G54+G70+G74+G78+G83+G102+G121+G139+G266+G282+G338+G342+G371+G379+G424+G428+G375</f>
        <v>589437022.71000004</v>
      </c>
      <c r="H501" s="97">
        <f>H11+H44+H50+H54+H70+H74+H78+H83+H102+H121+H139+H266+H282+H338+H342+H371+H379+H424+H428+H375+H434</f>
        <v>40412632.82</v>
      </c>
      <c r="I501" s="97">
        <f>I11+I44+I50+I54+I70+I74+I78+I83+I102+I121+I139+I266+I282+I338+I342+I371+I379+I424+I428+I375+I434</f>
        <v>629849655.52999997</v>
      </c>
      <c r="K501" s="97"/>
    </row>
    <row r="502" spans="1:13">
      <c r="E502" s="97">
        <f>E501+E439</f>
        <v>617308689.38</v>
      </c>
      <c r="F502" s="97">
        <f t="shared" ref="F502:I502" si="24">F501+F439</f>
        <v>20898533.329999998</v>
      </c>
      <c r="G502" s="97">
        <f t="shared" si="24"/>
        <v>638207222.71000004</v>
      </c>
      <c r="H502" s="97">
        <f t="shared" si="24"/>
        <v>40572730.299999997</v>
      </c>
      <c r="I502" s="97">
        <f t="shared" si="24"/>
        <v>678779953.00999999</v>
      </c>
    </row>
    <row r="503" spans="1:13">
      <c r="B503" s="97"/>
    </row>
    <row r="504" spans="1:13">
      <c r="E504" s="97">
        <f>E497+E440</f>
        <v>48770200</v>
      </c>
      <c r="K504" s="97"/>
    </row>
    <row r="506" spans="1:13">
      <c r="G506" s="97"/>
      <c r="H506" s="97">
        <v>40572730.299999997</v>
      </c>
      <c r="I506" s="97"/>
    </row>
    <row r="507" spans="1:13">
      <c r="G507" s="97"/>
      <c r="H507" s="97"/>
      <c r="I507" s="97"/>
    </row>
    <row r="508" spans="1:13">
      <c r="E508" s="97"/>
    </row>
    <row r="509" spans="1:13">
      <c r="H509" s="97">
        <f>H506-H502</f>
        <v>0</v>
      </c>
    </row>
  </sheetData>
  <mergeCells count="8">
    <mergeCell ref="A7:M7"/>
    <mergeCell ref="A8:M8"/>
    <mergeCell ref="A1:M1"/>
    <mergeCell ref="A2:M2"/>
    <mergeCell ref="A3:M3"/>
    <mergeCell ref="A4:M4"/>
    <mergeCell ref="A5:M5"/>
    <mergeCell ref="A6:M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уточн на сентябрь</vt:lpstr>
      <vt:lpstr>программы сентябрь</vt:lpstr>
      <vt:lpstr>программы изм на сентябрь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chernobaevaea</cp:lastModifiedBy>
  <cp:lastPrinted>2018-09-20T11:45:27Z</cp:lastPrinted>
  <dcterms:created xsi:type="dcterms:W3CDTF">2006-09-28T05:33:49Z</dcterms:created>
  <dcterms:modified xsi:type="dcterms:W3CDTF">2018-09-20T12:00:22Z</dcterms:modified>
</cp:coreProperties>
</file>