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ходы" sheetId="3" r:id="rId1"/>
  </sheets>
  <calcPr calcId="125725"/>
</workbook>
</file>

<file path=xl/calcChain.xml><?xml version="1.0" encoding="utf-8"?>
<calcChain xmlns="http://schemas.openxmlformats.org/spreadsheetml/2006/main">
  <c r="I28" i="3"/>
  <c r="G28"/>
  <c r="E28"/>
  <c r="I27"/>
  <c r="G27"/>
  <c r="E27"/>
  <c r="I26"/>
  <c r="G26"/>
  <c r="E26"/>
  <c r="H25"/>
  <c r="F25"/>
  <c r="D25"/>
  <c r="C25"/>
  <c r="B25"/>
  <c r="I23"/>
  <c r="G23"/>
  <c r="E23"/>
  <c r="E22"/>
  <c r="I21"/>
  <c r="G21"/>
  <c r="E21"/>
  <c r="I20"/>
  <c r="G20"/>
  <c r="E20"/>
  <c r="H19"/>
  <c r="F19"/>
  <c r="I19" s="1"/>
  <c r="D19"/>
  <c r="D18" s="1"/>
  <c r="C19"/>
  <c r="C18" s="1"/>
  <c r="B19"/>
  <c r="H18"/>
  <c r="B18"/>
  <c r="I16"/>
  <c r="G16"/>
  <c r="E16"/>
  <c r="G15"/>
  <c r="E15"/>
  <c r="I14"/>
  <c r="G14"/>
  <c r="E14"/>
  <c r="I13"/>
  <c r="G13"/>
  <c r="E13"/>
  <c r="I12"/>
  <c r="G12"/>
  <c r="E12"/>
  <c r="I11"/>
  <c r="G11"/>
  <c r="E11"/>
  <c r="I7"/>
  <c r="G7"/>
  <c r="E7"/>
  <c r="H6"/>
  <c r="F6"/>
  <c r="D6"/>
  <c r="C6"/>
  <c r="B6"/>
  <c r="B30" s="1"/>
  <c r="C30" l="1"/>
  <c r="I25"/>
  <c r="H30"/>
  <c r="F18"/>
  <c r="F30" s="1"/>
  <c r="G25"/>
  <c r="E25"/>
  <c r="D30"/>
  <c r="E30" s="1"/>
  <c r="G19"/>
  <c r="E19"/>
  <c r="E6"/>
  <c r="G6"/>
  <c r="I6"/>
  <c r="E18"/>
  <c r="G18" l="1"/>
  <c r="I18"/>
  <c r="I30"/>
  <c r="G30"/>
</calcChain>
</file>

<file path=xl/sharedStrings.xml><?xml version="1.0" encoding="utf-8"?>
<sst xmlns="http://schemas.openxmlformats.org/spreadsheetml/2006/main" count="44" uniqueCount="44">
  <si>
    <t>Наименование показателей</t>
  </si>
  <si>
    <t>Доходы</t>
  </si>
  <si>
    <t>Налоговые доходы</t>
  </si>
  <si>
    <t xml:space="preserve">Налог на доходы физических лиц </t>
  </si>
  <si>
    <t>Справочно: Норматив отчислений от налога  на доходы физических лиц  (с тер ГП, с тер СП)</t>
  </si>
  <si>
    <t>в том числе:</t>
  </si>
  <si>
    <t>Акцизы на нефтепродукты</t>
  </si>
  <si>
    <t xml:space="preserve">Налог, взимаемый в связи с применением патентной системы налогообложения  </t>
  </si>
  <si>
    <t>Налог на вмененный доход</t>
  </si>
  <si>
    <t>Единый сельскохозяйственный налог</t>
  </si>
  <si>
    <t>Государственная пошлина</t>
  </si>
  <si>
    <t>Прочие налоговые доходы</t>
  </si>
  <si>
    <t>Неналоговые доходы</t>
  </si>
  <si>
    <t xml:space="preserve">Доходы от использования имущества, находящегося в государственной и муниципальной собственности, в том числе:   </t>
  </si>
  <si>
    <t xml:space="preserve">Доходы от сдачи в аренду земельных участков </t>
  </si>
  <si>
    <t>Доходы от сдачи в аренду муниц.имущества</t>
  </si>
  <si>
    <t>Проценты, получ.от предост.кредитов</t>
  </si>
  <si>
    <t>Платежи при пользовании природными ресурсами</t>
  </si>
  <si>
    <t xml:space="preserve">Доходы от оказания платных услуг и компенсации затрат государства        </t>
  </si>
  <si>
    <t xml:space="preserve">Доходы от продажи материальных и нематериальных активов, в том числе:  </t>
  </si>
  <si>
    <t>Доходы от реализации имущества</t>
  </si>
  <si>
    <t>Доходы от продажи земельных участков</t>
  </si>
  <si>
    <t xml:space="preserve">Штрафы, санкции, возмещение ущерба  </t>
  </si>
  <si>
    <t>Прочие неналоговые доходы</t>
  </si>
  <si>
    <t>ИТОГО СОБСТВЕННЫХ ДОХОДОВ</t>
  </si>
  <si>
    <t>прогноз 2019 год</t>
  </si>
  <si>
    <t>ГП -27%,         СП- 35%</t>
  </si>
  <si>
    <t>по дополн.нормативу</t>
  </si>
  <si>
    <t>2</t>
  </si>
  <si>
    <t>3</t>
  </si>
  <si>
    <t>тыс.рублей</t>
  </si>
  <si>
    <t>прогноз 2020 год</t>
  </si>
  <si>
    <t>в % к 2019 году</t>
  </si>
  <si>
    <t xml:space="preserve">Налог, взимаемый в связи с применением упрощенной системы налогообложения  </t>
  </si>
  <si>
    <t>ГП -29%,         СП- 37%</t>
  </si>
  <si>
    <t xml:space="preserve">Темп роста налоговых и неналоговых доходов бюджета муниципального района на 2019-2021 годы </t>
  </si>
  <si>
    <t>Исполнение  2017 год</t>
  </si>
  <si>
    <t>Ожидаемое исполнение 2018 год</t>
  </si>
  <si>
    <t>в % к ожид.исп.2018г.</t>
  </si>
  <si>
    <t>прогноз 2021год</t>
  </si>
  <si>
    <t>в % к 2020 году</t>
  </si>
  <si>
    <t>ГП - 35%,         СП- 43%</t>
  </si>
  <si>
    <t>ГП -34%, СП- 42%</t>
  </si>
  <si>
    <t>ГП - 33%, СП- 41%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</si>
</sst>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55">
    <xf numFmtId="0" fontId="0" fillId="0" borderId="0" xfId="0"/>
    <xf numFmtId="0" fontId="0" fillId="0" borderId="0" xfId="0" applyFont="1"/>
    <xf numFmtId="0" fontId="3" fillId="0" borderId="0" xfId="0" applyFont="1" applyFill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 applyProtection="1">
      <alignment horizontal="right" vertical="center"/>
    </xf>
    <xf numFmtId="3" fontId="4" fillId="0" borderId="3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1" applyNumberFormat="1" applyFont="1" applyFill="1" applyBorder="1" applyAlignment="1" applyProtection="1">
      <alignment horizontal="right" vertical="center"/>
      <protection locked="0"/>
    </xf>
    <xf numFmtId="165" fontId="4" fillId="0" borderId="3" xfId="0" applyNumberFormat="1" applyFont="1" applyFill="1" applyBorder="1" applyAlignment="1">
      <alignment horizontal="right" shrinkToFit="1"/>
    </xf>
    <xf numFmtId="0" fontId="4" fillId="0" borderId="3" xfId="0" applyFont="1" applyBorder="1"/>
    <xf numFmtId="3" fontId="6" fillId="0" borderId="3" xfId="1" applyNumberFormat="1" applyFont="1" applyFill="1" applyBorder="1" applyAlignment="1" applyProtection="1">
      <alignment horizontal="left" vertical="center" wrapText="1"/>
      <protection locked="0"/>
    </xf>
    <xf numFmtId="3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3" xfId="0" applyNumberFormat="1" applyFont="1" applyFill="1" applyBorder="1" applyAlignment="1">
      <alignment horizontal="right" shrinkToFit="1"/>
    </xf>
    <xf numFmtId="0" fontId="8" fillId="0" borderId="0" xfId="0" applyFont="1"/>
    <xf numFmtId="0" fontId="7" fillId="0" borderId="3" xfId="0" applyFont="1" applyBorder="1"/>
    <xf numFmtId="3" fontId="9" fillId="0" borderId="3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3" xfId="0" applyNumberFormat="1" applyFont="1" applyBorder="1"/>
    <xf numFmtId="165" fontId="4" fillId="0" borderId="4" xfId="1" applyNumberFormat="1" applyFont="1" applyFill="1" applyBorder="1" applyAlignment="1" applyProtection="1">
      <alignment horizontal="right"/>
      <protection locked="0"/>
    </xf>
    <xf numFmtId="165" fontId="4" fillId="0" borderId="4" xfId="1" applyNumberFormat="1" applyFont="1" applyFill="1" applyBorder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right" vertical="center"/>
      <protection locked="0"/>
    </xf>
    <xf numFmtId="165" fontId="9" fillId="0" borderId="4" xfId="1" applyNumberFormat="1" applyFont="1" applyFill="1" applyBorder="1" applyAlignment="1" applyProtection="1">
      <alignment horizontal="right"/>
      <protection locked="0"/>
    </xf>
    <xf numFmtId="165" fontId="9" fillId="0" borderId="3" xfId="0" applyNumberFormat="1" applyFont="1" applyFill="1" applyBorder="1" applyAlignment="1">
      <alignment horizontal="right" shrinkToFit="1"/>
    </xf>
    <xf numFmtId="0" fontId="10" fillId="0" borderId="0" xfId="0" applyFont="1"/>
    <xf numFmtId="0" fontId="2" fillId="0" borderId="3" xfId="0" applyFont="1" applyFill="1" applyBorder="1" applyAlignment="1">
      <alignment wrapText="1"/>
    </xf>
    <xf numFmtId="165" fontId="2" fillId="0" borderId="3" xfId="0" applyNumberFormat="1" applyFont="1" applyFill="1" applyBorder="1" applyAlignment="1">
      <alignment horizontal="right" shrinkToFit="1"/>
    </xf>
    <xf numFmtId="0" fontId="11" fillId="0" borderId="0" xfId="0" applyFont="1"/>
    <xf numFmtId="0" fontId="2" fillId="0" borderId="3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3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/>
    </xf>
    <xf numFmtId="166" fontId="4" fillId="0" borderId="3" xfId="0" applyNumberFormat="1" applyFont="1" applyBorder="1"/>
    <xf numFmtId="166" fontId="2" fillId="0" borderId="3" xfId="0" applyNumberFormat="1" applyFont="1" applyBorder="1"/>
    <xf numFmtId="3" fontId="5" fillId="0" borderId="3" xfId="1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Fill="1" applyBorder="1" applyAlignment="1" applyProtection="1">
      <alignment horizontal="right" vertical="center"/>
    </xf>
    <xf numFmtId="166" fontId="5" fillId="0" borderId="3" xfId="0" applyNumberFormat="1" applyFont="1" applyBorder="1"/>
    <xf numFmtId="165" fontId="4" fillId="0" borderId="3" xfId="1" applyNumberFormat="1" applyFont="1" applyFill="1" applyBorder="1" applyAlignment="1" applyProtection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  <protection locked="0"/>
    </xf>
    <xf numFmtId="0" fontId="7" fillId="0" borderId="3" xfId="0" applyFont="1" applyBorder="1" applyAlignment="1"/>
    <xf numFmtId="0" fontId="4" fillId="0" borderId="3" xfId="0" applyFont="1" applyBorder="1" applyAlignment="1"/>
    <xf numFmtId="0" fontId="9" fillId="0" borderId="3" xfId="0" applyFont="1" applyBorder="1" applyAlignment="1"/>
    <xf numFmtId="165" fontId="2" fillId="0" borderId="3" xfId="1" applyNumberFormat="1" applyFont="1" applyFill="1" applyBorder="1" applyAlignment="1" applyProtection="1">
      <alignment horizontal="right"/>
    </xf>
    <xf numFmtId="4" fontId="4" fillId="0" borderId="3" xfId="2" applyNumberFormat="1" applyFont="1" applyFill="1" applyBorder="1" applyAlignment="1" applyProtection="1">
      <alignment horizontal="right"/>
    </xf>
    <xf numFmtId="165" fontId="2" fillId="0" borderId="3" xfId="1" applyNumberFormat="1" applyFont="1" applyFill="1" applyBorder="1" applyAlignment="1" applyProtection="1">
      <alignment horizontal="right" vertical="center"/>
      <protection locked="0"/>
    </xf>
    <xf numFmtId="165" fontId="2" fillId="0" borderId="3" xfId="0" applyNumberFormat="1" applyFont="1" applyBorder="1"/>
    <xf numFmtId="165" fontId="5" fillId="0" borderId="3" xfId="0" applyNumberFormat="1" applyFont="1" applyBorder="1"/>
    <xf numFmtId="165" fontId="4" fillId="0" borderId="3" xfId="0" applyNumberFormat="1" applyFont="1" applyBorder="1"/>
    <xf numFmtId="0" fontId="14" fillId="0" borderId="0" xfId="0" applyFont="1"/>
    <xf numFmtId="0" fontId="3" fillId="0" borderId="3" xfId="0" applyFont="1" applyBorder="1" applyAlignment="1">
      <alignment horizontal="center"/>
    </xf>
    <xf numFmtId="0" fontId="14" fillId="0" borderId="3" xfId="0" applyFont="1" applyBorder="1"/>
    <xf numFmtId="165" fontId="4" fillId="0" borderId="3" xfId="0" applyNumberFormat="1" applyFont="1" applyBorder="1" applyAlignment="1">
      <alignment wrapText="1"/>
    </xf>
    <xf numFmtId="0" fontId="15" fillId="0" borderId="3" xfId="0" applyFont="1" applyBorder="1"/>
    <xf numFmtId="166" fontId="15" fillId="0" borderId="3" xfId="0" applyNumberFormat="1" applyFont="1" applyBorder="1"/>
    <xf numFmtId="0" fontId="2" fillId="0" borderId="0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C33" sqref="C33"/>
    </sheetView>
  </sheetViews>
  <sheetFormatPr defaultRowHeight="15"/>
  <cols>
    <col min="1" max="1" width="29.85546875" customWidth="1"/>
    <col min="2" max="2" width="13.5703125" customWidth="1"/>
    <col min="3" max="3" width="13.42578125" style="47" customWidth="1"/>
    <col min="4" max="4" width="10.7109375" style="47" customWidth="1"/>
    <col min="5" max="5" width="11.42578125" style="47" customWidth="1"/>
    <col min="6" max="6" width="10.42578125" style="47" customWidth="1"/>
    <col min="7" max="7" width="9.140625" style="47"/>
    <col min="8" max="8" width="10.7109375" style="47" customWidth="1"/>
    <col min="9" max="9" width="9.140625" style="47"/>
    <col min="10" max="10" width="14.28515625" customWidth="1"/>
  </cols>
  <sheetData>
    <row r="1" spans="1:9" ht="30" customHeight="1">
      <c r="A1" s="53" t="s">
        <v>35</v>
      </c>
      <c r="B1" s="53"/>
      <c r="C1" s="53"/>
      <c r="D1" s="53"/>
      <c r="E1" s="53"/>
      <c r="F1" s="53"/>
      <c r="G1" s="53"/>
      <c r="H1" s="53"/>
      <c r="I1" s="53"/>
    </row>
    <row r="2" spans="1:9" s="1" customFormat="1">
      <c r="A2" s="54"/>
      <c r="B2" s="54"/>
      <c r="C2" s="54"/>
      <c r="D2" s="47"/>
      <c r="E2" s="47"/>
      <c r="F2" s="47"/>
      <c r="G2" s="47"/>
      <c r="H2" s="2" t="s">
        <v>30</v>
      </c>
      <c r="I2" s="47"/>
    </row>
    <row r="3" spans="1:9" s="1" customFormat="1" ht="47.25">
      <c r="A3" s="28" t="s">
        <v>0</v>
      </c>
      <c r="B3" s="28" t="s">
        <v>36</v>
      </c>
      <c r="C3" s="28" t="s">
        <v>37</v>
      </c>
      <c r="D3" s="27" t="s">
        <v>25</v>
      </c>
      <c r="E3" s="27" t="s">
        <v>38</v>
      </c>
      <c r="F3" s="27" t="s">
        <v>31</v>
      </c>
      <c r="G3" s="27" t="s">
        <v>32</v>
      </c>
      <c r="H3" s="27" t="s">
        <v>39</v>
      </c>
      <c r="I3" s="27" t="s">
        <v>40</v>
      </c>
    </row>
    <row r="4" spans="1:9">
      <c r="A4" s="30">
        <v>1</v>
      </c>
      <c r="B4" s="30" t="s">
        <v>28</v>
      </c>
      <c r="C4" s="30" t="s">
        <v>29</v>
      </c>
      <c r="D4" s="48">
        <v>4</v>
      </c>
      <c r="E4" s="48">
        <v>5</v>
      </c>
      <c r="F4" s="48">
        <v>6</v>
      </c>
      <c r="G4" s="48">
        <v>7</v>
      </c>
      <c r="H4" s="48">
        <v>8</v>
      </c>
      <c r="I4" s="48">
        <v>9</v>
      </c>
    </row>
    <row r="5" spans="1:9" ht="15.75">
      <c r="A5" s="3" t="s">
        <v>1</v>
      </c>
      <c r="B5" s="4"/>
      <c r="C5" s="4"/>
      <c r="D5" s="49"/>
      <c r="E5" s="49"/>
      <c r="F5" s="49"/>
      <c r="G5" s="49"/>
      <c r="H5" s="49"/>
      <c r="I5" s="49"/>
    </row>
    <row r="6" spans="1:9" s="26" customFormat="1" ht="15.75">
      <c r="A6" s="33" t="s">
        <v>2</v>
      </c>
      <c r="B6" s="34">
        <f>B7+B11+B12+B14+B15+B16+B17</f>
        <v>146112.40000000002</v>
      </c>
      <c r="C6" s="5">
        <f>C7+C11+C12+C14+C15+C16+C17+C13</f>
        <v>178564</v>
      </c>
      <c r="D6" s="5">
        <f>D7+D11+D12+D14+D15+D16+D17+D13</f>
        <v>203072.7</v>
      </c>
      <c r="E6" s="35">
        <f>D6/C6*100</f>
        <v>113.72544297842791</v>
      </c>
      <c r="F6" s="5">
        <f>F7+F11+F12+F14+F15+F16+F17+F13</f>
        <v>210169.69999999998</v>
      </c>
      <c r="G6" s="5">
        <f>F6/D6*100</f>
        <v>103.49480752459586</v>
      </c>
      <c r="H6" s="5">
        <f>H7+H11+H12+H14+H15+H16+H17+H13</f>
        <v>212854.39999999999</v>
      </c>
      <c r="I6" s="32">
        <f>H6/F6*100</f>
        <v>101.27739631355044</v>
      </c>
    </row>
    <row r="7" spans="1:9" ht="31.5">
      <c r="A7" s="6" t="s">
        <v>3</v>
      </c>
      <c r="B7" s="42">
        <v>126505.2</v>
      </c>
      <c r="C7" s="18">
        <v>149901.5</v>
      </c>
      <c r="D7" s="46">
        <v>172640</v>
      </c>
      <c r="E7" s="31">
        <f>D7/C7*100</f>
        <v>115.16896095102452</v>
      </c>
      <c r="F7" s="46">
        <v>173960</v>
      </c>
      <c r="G7" s="36">
        <f>F7/D7*100</f>
        <v>100.76459684893419</v>
      </c>
      <c r="H7" s="46">
        <v>174856</v>
      </c>
      <c r="I7" s="31">
        <f>H7/F7*100</f>
        <v>100.51506093354794</v>
      </c>
    </row>
    <row r="8" spans="1:9" s="14" customFormat="1" ht="36">
      <c r="A8" s="10" t="s">
        <v>4</v>
      </c>
      <c r="B8" s="29" t="s">
        <v>26</v>
      </c>
      <c r="C8" s="29" t="s">
        <v>34</v>
      </c>
      <c r="D8" s="29" t="s">
        <v>41</v>
      </c>
      <c r="E8" s="11"/>
      <c r="F8" s="11" t="s">
        <v>42</v>
      </c>
      <c r="G8" s="37"/>
      <c r="H8" s="11" t="s">
        <v>43</v>
      </c>
      <c r="I8" s="9"/>
    </row>
    <row r="9" spans="1:9" s="14" customFormat="1" ht="15.75">
      <c r="A9" s="10" t="s">
        <v>5</v>
      </c>
      <c r="B9" s="12"/>
      <c r="C9" s="13"/>
      <c r="D9" s="15"/>
      <c r="E9" s="15"/>
      <c r="F9" s="15"/>
      <c r="G9" s="38"/>
      <c r="H9" s="15"/>
      <c r="I9" s="9"/>
    </row>
    <row r="10" spans="1:9" ht="15.75">
      <c r="A10" s="16" t="s">
        <v>27</v>
      </c>
      <c r="B10" s="17">
        <v>28927.8</v>
      </c>
      <c r="C10" s="22">
        <v>41047.199999999997</v>
      </c>
      <c r="D10" s="46">
        <v>69855</v>
      </c>
      <c r="E10" s="9"/>
      <c r="F10" s="46">
        <v>67480</v>
      </c>
      <c r="G10" s="39"/>
      <c r="H10" s="46">
        <v>64753</v>
      </c>
      <c r="I10" s="9"/>
    </row>
    <row r="11" spans="1:9" ht="15.75">
      <c r="A11" s="6" t="s">
        <v>6</v>
      </c>
      <c r="B11" s="7">
        <v>7263.3</v>
      </c>
      <c r="C11" s="8">
        <v>4210</v>
      </c>
      <c r="D11" s="43">
        <v>4290.2</v>
      </c>
      <c r="E11" s="31">
        <f>D11/C11*100</f>
        <v>101.90498812351542</v>
      </c>
      <c r="F11" s="44">
        <v>7443.8</v>
      </c>
      <c r="G11" s="36">
        <f>F11/D11*100</f>
        <v>173.50706260780385</v>
      </c>
      <c r="H11" s="44">
        <v>10396.4</v>
      </c>
      <c r="I11" s="31">
        <f>H11/F11*100</f>
        <v>139.66522475079933</v>
      </c>
    </row>
    <row r="12" spans="1:9" ht="47.25">
      <c r="A12" s="6" t="s">
        <v>7</v>
      </c>
      <c r="B12" s="18">
        <v>161.1</v>
      </c>
      <c r="C12" s="8">
        <v>170</v>
      </c>
      <c r="D12" s="44">
        <v>175</v>
      </c>
      <c r="E12" s="31">
        <f t="shared" ref="E12:E30" si="0">D12/C12*100</f>
        <v>102.94117647058823</v>
      </c>
      <c r="F12" s="44">
        <v>180</v>
      </c>
      <c r="G12" s="36">
        <f t="shared" ref="G12:G30" si="1">F12/D12*100</f>
        <v>102.85714285714285</v>
      </c>
      <c r="H12" s="44">
        <v>185</v>
      </c>
      <c r="I12" s="31">
        <f t="shared" ref="I12:I30" si="2">H12/F12*100</f>
        <v>102.77777777777777</v>
      </c>
    </row>
    <row r="13" spans="1:9" ht="47.25">
      <c r="A13" s="6" t="s">
        <v>33</v>
      </c>
      <c r="B13" s="18">
        <v>0</v>
      </c>
      <c r="C13" s="8">
        <v>12500</v>
      </c>
      <c r="D13" s="44">
        <v>15600</v>
      </c>
      <c r="E13" s="31">
        <f t="shared" si="0"/>
        <v>124.8</v>
      </c>
      <c r="F13" s="44">
        <v>18900</v>
      </c>
      <c r="G13" s="36">
        <f t="shared" si="1"/>
        <v>121.15384615384615</v>
      </c>
      <c r="H13" s="44">
        <v>22400</v>
      </c>
      <c r="I13" s="31">
        <f t="shared" si="2"/>
        <v>118.5185185185185</v>
      </c>
    </row>
    <row r="14" spans="1:9" ht="15.75">
      <c r="A14" s="6" t="s">
        <v>8</v>
      </c>
      <c r="B14" s="7">
        <v>9323</v>
      </c>
      <c r="C14" s="8">
        <v>8637</v>
      </c>
      <c r="D14" s="44">
        <v>7500</v>
      </c>
      <c r="E14" s="31">
        <f t="shared" si="0"/>
        <v>86.835706842653707</v>
      </c>
      <c r="F14" s="44">
        <v>7000</v>
      </c>
      <c r="G14" s="36">
        <f t="shared" si="1"/>
        <v>93.333333333333329</v>
      </c>
      <c r="H14" s="44">
        <v>2500</v>
      </c>
      <c r="I14" s="31">
        <f t="shared" si="2"/>
        <v>35.714285714285715</v>
      </c>
    </row>
    <row r="15" spans="1:9" ht="31.5">
      <c r="A15" s="6" t="s">
        <v>9</v>
      </c>
      <c r="B15" s="7">
        <v>84.7</v>
      </c>
      <c r="C15" s="8">
        <v>31.5</v>
      </c>
      <c r="D15" s="44">
        <v>39.5</v>
      </c>
      <c r="E15" s="31">
        <f t="shared" si="0"/>
        <v>125.39682539682539</v>
      </c>
      <c r="F15" s="44">
        <v>40.9</v>
      </c>
      <c r="G15" s="36">
        <f t="shared" si="1"/>
        <v>103.54430379746834</v>
      </c>
      <c r="H15" s="44">
        <v>43</v>
      </c>
      <c r="I15" s="9">
        <v>107.5</v>
      </c>
    </row>
    <row r="16" spans="1:9" ht="15.75">
      <c r="A16" s="6" t="s">
        <v>10</v>
      </c>
      <c r="B16" s="7">
        <v>2775.1</v>
      </c>
      <c r="C16" s="8">
        <v>3114</v>
      </c>
      <c r="D16" s="44">
        <v>2828</v>
      </c>
      <c r="E16" s="31">
        <f t="shared" si="0"/>
        <v>90.815671162491967</v>
      </c>
      <c r="F16" s="44">
        <v>2645</v>
      </c>
      <c r="G16" s="36">
        <f t="shared" si="1"/>
        <v>93.52899575671853</v>
      </c>
      <c r="H16" s="44">
        <v>2474</v>
      </c>
      <c r="I16" s="31">
        <f t="shared" si="2"/>
        <v>93.534971644612469</v>
      </c>
    </row>
    <row r="17" spans="1:9" ht="15.75">
      <c r="A17" s="6" t="s">
        <v>11</v>
      </c>
      <c r="B17" s="19">
        <v>0</v>
      </c>
      <c r="C17" s="8">
        <v>0</v>
      </c>
      <c r="D17" s="44">
        <v>0</v>
      </c>
      <c r="E17" s="9">
        <v>0</v>
      </c>
      <c r="F17" s="44">
        <v>0</v>
      </c>
      <c r="G17" s="9">
        <v>0</v>
      </c>
      <c r="H17" s="44">
        <v>0</v>
      </c>
      <c r="I17" s="9">
        <v>0</v>
      </c>
    </row>
    <row r="18" spans="1:9" s="26" customFormat="1" ht="15.75">
      <c r="A18" s="33" t="s">
        <v>12</v>
      </c>
      <c r="B18" s="20">
        <f>B19+B23+B24+B25+B28+B29</f>
        <v>20063.300000000003</v>
      </c>
      <c r="C18" s="20">
        <f>C19+C23+C24+C25+C28+C29</f>
        <v>13123.800000000001</v>
      </c>
      <c r="D18" s="20">
        <f>D19+D23+D24+D25+D28+D29</f>
        <v>18068.2</v>
      </c>
      <c r="E18" s="35">
        <f t="shared" si="0"/>
        <v>137.67506362486475</v>
      </c>
      <c r="F18" s="20">
        <f>F19+F23+F24+F25+F28+F29</f>
        <v>10382.299999999999</v>
      </c>
      <c r="G18" s="5">
        <f t="shared" si="1"/>
        <v>57.461728340399141</v>
      </c>
      <c r="H18" s="20">
        <f>H19+H23+H24+H25+H28+H29</f>
        <v>10570.2</v>
      </c>
      <c r="I18" s="35">
        <f t="shared" si="2"/>
        <v>101.80981092821438</v>
      </c>
    </row>
    <row r="19" spans="1:9" ht="78.75">
      <c r="A19" s="6" t="s">
        <v>13</v>
      </c>
      <c r="B19" s="18">
        <f>B20+B21+B22</f>
        <v>8947.7000000000007</v>
      </c>
      <c r="C19" s="8">
        <f>C20+C21+C22</f>
        <v>8228</v>
      </c>
      <c r="D19" s="44">
        <f>D20+D21</f>
        <v>6399.2</v>
      </c>
      <c r="E19" s="31">
        <f t="shared" si="0"/>
        <v>77.773456490034036</v>
      </c>
      <c r="F19" s="44">
        <f>F20+F21</f>
        <v>6560</v>
      </c>
      <c r="G19" s="36">
        <f t="shared" si="1"/>
        <v>102.51281410176271</v>
      </c>
      <c r="H19" s="44">
        <f>H20+H21</f>
        <v>6715</v>
      </c>
      <c r="I19" s="31">
        <f t="shared" si="2"/>
        <v>102.36280487804879</v>
      </c>
    </row>
    <row r="20" spans="1:9" s="23" customFormat="1" ht="31.5">
      <c r="A20" s="16" t="s">
        <v>14</v>
      </c>
      <c r="B20" s="21">
        <v>6123.6</v>
      </c>
      <c r="C20" s="22">
        <v>5427</v>
      </c>
      <c r="D20" s="44">
        <v>4315</v>
      </c>
      <c r="E20" s="31">
        <f t="shared" si="0"/>
        <v>79.509858116823295</v>
      </c>
      <c r="F20" s="45">
        <v>4400</v>
      </c>
      <c r="G20" s="36">
        <f t="shared" si="1"/>
        <v>101.96987253765933</v>
      </c>
      <c r="H20" s="45">
        <v>4470</v>
      </c>
      <c r="I20" s="31">
        <f t="shared" si="2"/>
        <v>101.59090909090909</v>
      </c>
    </row>
    <row r="21" spans="1:9" s="23" customFormat="1" ht="31.5">
      <c r="A21" s="16" t="s">
        <v>15</v>
      </c>
      <c r="B21" s="21">
        <v>2823</v>
      </c>
      <c r="C21" s="22">
        <v>2800</v>
      </c>
      <c r="D21" s="44">
        <v>2084.1999999999998</v>
      </c>
      <c r="E21" s="31">
        <f t="shared" si="0"/>
        <v>74.435714285714283</v>
      </c>
      <c r="F21" s="45">
        <v>2160</v>
      </c>
      <c r="G21" s="36">
        <f t="shared" si="1"/>
        <v>103.63688705498512</v>
      </c>
      <c r="H21" s="45">
        <v>2245</v>
      </c>
      <c r="I21" s="31">
        <f t="shared" si="2"/>
        <v>103.93518518518519</v>
      </c>
    </row>
    <row r="22" spans="1:9" s="23" customFormat="1" ht="31.5">
      <c r="A22" s="16" t="s">
        <v>16</v>
      </c>
      <c r="B22" s="21">
        <v>1.1000000000000001</v>
      </c>
      <c r="C22" s="22">
        <v>1</v>
      </c>
      <c r="D22" s="44">
        <v>0.4</v>
      </c>
      <c r="E22" s="31">
        <f t="shared" si="0"/>
        <v>40</v>
      </c>
      <c r="F22" s="45">
        <v>0</v>
      </c>
      <c r="G22" s="40">
        <v>0</v>
      </c>
      <c r="H22" s="45">
        <v>0</v>
      </c>
      <c r="I22" s="9">
        <v>0</v>
      </c>
    </row>
    <row r="23" spans="1:9" ht="31.5">
      <c r="A23" s="6" t="s">
        <v>17</v>
      </c>
      <c r="B23" s="18">
        <v>1685.8</v>
      </c>
      <c r="C23" s="50">
        <v>350.1</v>
      </c>
      <c r="D23" s="44">
        <v>309</v>
      </c>
      <c r="E23" s="31">
        <f t="shared" si="0"/>
        <v>88.260497000856901</v>
      </c>
      <c r="F23" s="44">
        <v>322</v>
      </c>
      <c r="G23" s="36">
        <f t="shared" si="1"/>
        <v>104.20711974110033</v>
      </c>
      <c r="H23" s="44">
        <v>335</v>
      </c>
      <c r="I23" s="31">
        <f t="shared" si="2"/>
        <v>104.03726708074534</v>
      </c>
    </row>
    <row r="24" spans="1:9" ht="48" customHeight="1">
      <c r="A24" s="6" t="s">
        <v>18</v>
      </c>
      <c r="B24" s="18">
        <v>16.100000000000001</v>
      </c>
      <c r="C24" s="8">
        <v>66.7</v>
      </c>
      <c r="D24" s="44">
        <v>0</v>
      </c>
      <c r="E24" s="9">
        <v>0</v>
      </c>
      <c r="F24" s="44">
        <v>0</v>
      </c>
      <c r="G24" s="39">
        <v>0</v>
      </c>
      <c r="H24" s="44">
        <v>0</v>
      </c>
      <c r="I24" s="9">
        <v>0</v>
      </c>
    </row>
    <row r="25" spans="1:9" ht="63">
      <c r="A25" s="6" t="s">
        <v>19</v>
      </c>
      <c r="B25" s="18">
        <f>B26+B27</f>
        <v>7058.7999999999993</v>
      </c>
      <c r="C25" s="8">
        <f>C26+C27</f>
        <v>1937</v>
      </c>
      <c r="D25" s="44">
        <f>D26+D27</f>
        <v>9986</v>
      </c>
      <c r="E25" s="31">
        <f t="shared" si="0"/>
        <v>515.53949406298398</v>
      </c>
      <c r="F25" s="44">
        <f>F26+F27</f>
        <v>2030</v>
      </c>
      <c r="G25" s="36">
        <f t="shared" si="1"/>
        <v>20.328459843781292</v>
      </c>
      <c r="H25" s="44">
        <f>H26+H27</f>
        <v>1925</v>
      </c>
      <c r="I25" s="31">
        <f t="shared" si="2"/>
        <v>94.827586206896555</v>
      </c>
    </row>
    <row r="26" spans="1:9" s="23" customFormat="1" ht="31.5">
      <c r="A26" s="16" t="s">
        <v>20</v>
      </c>
      <c r="B26" s="21">
        <v>5632.9</v>
      </c>
      <c r="C26" s="22">
        <v>532</v>
      </c>
      <c r="D26" s="44">
        <v>8875</v>
      </c>
      <c r="E26" s="31">
        <f t="shared" si="0"/>
        <v>1668.2330827067669</v>
      </c>
      <c r="F26" s="45">
        <v>1000</v>
      </c>
      <c r="G26" s="36">
        <f t="shared" si="1"/>
        <v>11.267605633802818</v>
      </c>
      <c r="H26" s="45">
        <v>1000</v>
      </c>
      <c r="I26" s="31">
        <f t="shared" si="2"/>
        <v>100</v>
      </c>
    </row>
    <row r="27" spans="1:9" s="23" customFormat="1" ht="31.5">
      <c r="A27" s="16" t="s">
        <v>21</v>
      </c>
      <c r="B27" s="21">
        <v>1425.9</v>
      </c>
      <c r="C27" s="22">
        <v>1405</v>
      </c>
      <c r="D27" s="44">
        <v>1111</v>
      </c>
      <c r="E27" s="31">
        <f t="shared" si="0"/>
        <v>79.07473309608541</v>
      </c>
      <c r="F27" s="45">
        <v>1030</v>
      </c>
      <c r="G27" s="36">
        <f t="shared" si="1"/>
        <v>92.709270927092717</v>
      </c>
      <c r="H27" s="45">
        <v>925</v>
      </c>
      <c r="I27" s="31">
        <f t="shared" si="2"/>
        <v>89.805825242718456</v>
      </c>
    </row>
    <row r="28" spans="1:9" ht="31.5">
      <c r="A28" s="6" t="s">
        <v>22</v>
      </c>
      <c r="B28" s="18">
        <v>2310</v>
      </c>
      <c r="C28" s="8">
        <v>2482</v>
      </c>
      <c r="D28" s="44">
        <v>1374</v>
      </c>
      <c r="E28" s="31">
        <f t="shared" si="0"/>
        <v>55.358581788879931</v>
      </c>
      <c r="F28" s="44">
        <v>1470.3</v>
      </c>
      <c r="G28" s="36">
        <f t="shared" si="1"/>
        <v>107.00873362445415</v>
      </c>
      <c r="H28" s="44">
        <v>1595.2</v>
      </c>
      <c r="I28" s="31">
        <f t="shared" si="2"/>
        <v>108.49486499353873</v>
      </c>
    </row>
    <row r="29" spans="1:9" ht="15.75">
      <c r="A29" s="6" t="s">
        <v>23</v>
      </c>
      <c r="B29" s="18">
        <v>44.9</v>
      </c>
      <c r="C29" s="8">
        <v>60</v>
      </c>
      <c r="D29" s="44">
        <v>0</v>
      </c>
      <c r="E29" s="9"/>
      <c r="F29" s="44">
        <v>0</v>
      </c>
      <c r="G29" s="39"/>
      <c r="H29" s="44">
        <v>0</v>
      </c>
      <c r="I29" s="51"/>
    </row>
    <row r="30" spans="1:9" ht="31.5">
      <c r="A30" s="24" t="s">
        <v>24</v>
      </c>
      <c r="B30" s="25">
        <f>B6+B18</f>
        <v>166175.70000000001</v>
      </c>
      <c r="C30" s="25">
        <f>C6+C18</f>
        <v>191687.8</v>
      </c>
      <c r="D30" s="25">
        <f>D6+D18</f>
        <v>221140.90000000002</v>
      </c>
      <c r="E30" s="32">
        <f t="shared" si="0"/>
        <v>115.3651406088442</v>
      </c>
      <c r="F30" s="25">
        <f>F6+F18</f>
        <v>220551.99999999997</v>
      </c>
      <c r="G30" s="41">
        <f t="shared" si="1"/>
        <v>99.733699193591036</v>
      </c>
      <c r="H30" s="25">
        <f>H6+H18</f>
        <v>223424.6</v>
      </c>
      <c r="I30" s="52">
        <f t="shared" si="2"/>
        <v>101.30245928397841</v>
      </c>
    </row>
  </sheetData>
  <mergeCells count="2">
    <mergeCell ref="A1:I1"/>
    <mergeCell ref="A2:C2"/>
  </mergeCells>
  <pageMargins left="0" right="0" top="0" bottom="0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2018-11-16T09:14:33Z</dcterms:modified>
</cp:coreProperties>
</file>