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1"/>
  </bookViews>
  <sheets>
    <sheet name="Вед.струк." sheetId="2" r:id="rId1"/>
    <sheet name="Общий расчет" sheetId="3" r:id="rId2"/>
    <sheet name="Измен.по межбюдж.трансф." sheetId="4" r:id="rId3"/>
    <sheet name="Лист1" sheetId="5" r:id="rId4"/>
  </sheets>
  <calcPr calcId="125725"/>
</workbook>
</file>

<file path=xl/calcChain.xml><?xml version="1.0" encoding="utf-8"?>
<calcChain xmlns="http://schemas.openxmlformats.org/spreadsheetml/2006/main">
  <c r="O9" i="2"/>
  <c r="N9"/>
  <c r="M9"/>
  <c r="L9"/>
  <c r="K9"/>
  <c r="J9"/>
  <c r="H9"/>
  <c r="G9"/>
  <c r="O20"/>
  <c r="L20"/>
  <c r="I20"/>
  <c r="O19"/>
  <c r="L19"/>
  <c r="I19"/>
  <c r="I74"/>
  <c r="O53" l="1"/>
  <c r="N53"/>
  <c r="M53"/>
  <c r="L53"/>
  <c r="K53"/>
  <c r="J53"/>
  <c r="H53"/>
  <c r="G53"/>
  <c r="O60"/>
  <c r="L60"/>
  <c r="I60"/>
  <c r="O31" l="1"/>
  <c r="N31"/>
  <c r="M31"/>
  <c r="L31"/>
  <c r="K31"/>
  <c r="J31"/>
  <c r="H31"/>
  <c r="G31"/>
  <c r="O40"/>
  <c r="L40"/>
  <c r="I40"/>
  <c r="O39"/>
  <c r="L39"/>
  <c r="I39"/>
  <c r="O38"/>
  <c r="L38"/>
  <c r="I38"/>
  <c r="O37"/>
  <c r="L37"/>
  <c r="I37"/>
  <c r="O63"/>
  <c r="N63"/>
  <c r="M63"/>
  <c r="L63"/>
  <c r="K63"/>
  <c r="J63"/>
  <c r="H63"/>
  <c r="G63"/>
  <c r="O71"/>
  <c r="L71"/>
  <c r="I71"/>
  <c r="O67"/>
  <c r="L67"/>
  <c r="I67"/>
  <c r="O66"/>
  <c r="L66"/>
  <c r="I66"/>
  <c r="O65"/>
  <c r="L65"/>
  <c r="I65"/>
  <c r="O64"/>
  <c r="L64"/>
  <c r="I64"/>
  <c r="L61"/>
  <c r="O18"/>
  <c r="L18"/>
  <c r="I18"/>
  <c r="I9" s="1"/>
  <c r="O16" l="1"/>
  <c r="L16"/>
  <c r="I16"/>
  <c r="O56"/>
  <c r="L56"/>
  <c r="I56"/>
  <c r="O73"/>
  <c r="L73"/>
  <c r="I73"/>
  <c r="O57"/>
  <c r="L57"/>
  <c r="I57"/>
  <c r="N17" i="4"/>
  <c r="K17"/>
  <c r="H17"/>
  <c r="N15"/>
  <c r="K15"/>
  <c r="H15"/>
  <c r="O11" i="2"/>
  <c r="L11"/>
  <c r="I11"/>
  <c r="I10" s="1"/>
  <c r="O59" l="1"/>
  <c r="L59"/>
  <c r="I59"/>
  <c r="O74"/>
  <c r="L74"/>
  <c r="O58"/>
  <c r="L58"/>
  <c r="I58"/>
  <c r="O42"/>
  <c r="L42"/>
  <c r="I42"/>
  <c r="O17"/>
  <c r="L17"/>
  <c r="I17"/>
  <c r="M19" i="4" l="1"/>
  <c r="L19"/>
  <c r="N13"/>
  <c r="N11"/>
  <c r="N9"/>
  <c r="J19"/>
  <c r="I19"/>
  <c r="K13"/>
  <c r="K11"/>
  <c r="K9"/>
  <c r="K19" s="1"/>
  <c r="I63" i="3"/>
  <c r="I59"/>
  <c r="I55"/>
  <c r="I51"/>
  <c r="I47"/>
  <c r="I43"/>
  <c r="I39"/>
  <c r="I35"/>
  <c r="I31"/>
  <c r="I19"/>
  <c r="I14"/>
  <c r="H63"/>
  <c r="H59"/>
  <c r="H55"/>
  <c r="H51"/>
  <c r="H47"/>
  <c r="H43"/>
  <c r="H39"/>
  <c r="H35"/>
  <c r="H31"/>
  <c r="H19"/>
  <c r="H14"/>
  <c r="O84" i="2"/>
  <c r="O83" s="1"/>
  <c r="O82" s="1"/>
  <c r="N83"/>
  <c r="N82" s="1"/>
  <c r="M83"/>
  <c r="M82" s="1"/>
  <c r="O80"/>
  <c r="O79" s="1"/>
  <c r="O78" s="1"/>
  <c r="N79"/>
  <c r="N78" s="1"/>
  <c r="M79"/>
  <c r="M78" s="1"/>
  <c r="O76"/>
  <c r="O75"/>
  <c r="O72"/>
  <c r="O70"/>
  <c r="O69"/>
  <c r="O68"/>
  <c r="O61"/>
  <c r="O55"/>
  <c r="O54"/>
  <c r="O51"/>
  <c r="O50"/>
  <c r="O49"/>
  <c r="N48"/>
  <c r="M48"/>
  <c r="O45"/>
  <c r="O44"/>
  <c r="N43"/>
  <c r="M43"/>
  <c r="O41"/>
  <c r="O36"/>
  <c r="O35"/>
  <c r="O34"/>
  <c r="O33"/>
  <c r="O32"/>
  <c r="O28"/>
  <c r="O27"/>
  <c r="O26"/>
  <c r="N25"/>
  <c r="M25"/>
  <c r="O24"/>
  <c r="O23" s="1"/>
  <c r="N23"/>
  <c r="M23"/>
  <c r="O15"/>
  <c r="O14"/>
  <c r="O13"/>
  <c r="O12"/>
  <c r="O10"/>
  <c r="L84"/>
  <c r="L83" s="1"/>
  <c r="L82" s="1"/>
  <c r="K83"/>
  <c r="K82" s="1"/>
  <c r="J83"/>
  <c r="J82" s="1"/>
  <c r="L80"/>
  <c r="L79" s="1"/>
  <c r="L78" s="1"/>
  <c r="K79"/>
  <c r="K78" s="1"/>
  <c r="J79"/>
  <c r="J78" s="1"/>
  <c r="L76"/>
  <c r="L75"/>
  <c r="L72"/>
  <c r="L70"/>
  <c r="L69"/>
  <c r="L68"/>
  <c r="L55"/>
  <c r="L54"/>
  <c r="L51"/>
  <c r="L50"/>
  <c r="L49"/>
  <c r="K48"/>
  <c r="J48"/>
  <c r="L45"/>
  <c r="L44"/>
  <c r="K43"/>
  <c r="J43"/>
  <c r="L41"/>
  <c r="L36"/>
  <c r="L35"/>
  <c r="L34"/>
  <c r="L33"/>
  <c r="L32"/>
  <c r="L28"/>
  <c r="L27"/>
  <c r="L26"/>
  <c r="K25"/>
  <c r="J25"/>
  <c r="L24"/>
  <c r="L23" s="1"/>
  <c r="K23"/>
  <c r="J23"/>
  <c r="L15"/>
  <c r="L14"/>
  <c r="L13"/>
  <c r="L12"/>
  <c r="L10"/>
  <c r="L25" l="1"/>
  <c r="L22" s="1"/>
  <c r="I65" i="3"/>
  <c r="H65"/>
  <c r="H23"/>
  <c r="I23"/>
  <c r="M47" i="2"/>
  <c r="J47"/>
  <c r="K30"/>
  <c r="N22"/>
  <c r="M30"/>
  <c r="O25"/>
  <c r="O22" s="1"/>
  <c r="M22"/>
  <c r="J22"/>
  <c r="K22"/>
  <c r="J30"/>
  <c r="L48"/>
  <c r="O48"/>
  <c r="N19" i="4"/>
  <c r="N47" i="2"/>
  <c r="O43"/>
  <c r="N30"/>
  <c r="K47"/>
  <c r="L43"/>
  <c r="M8" l="1"/>
  <c r="J8"/>
  <c r="N8"/>
  <c r="K8"/>
  <c r="L47"/>
  <c r="O30"/>
  <c r="L30"/>
  <c r="O47"/>
  <c r="O8" l="1"/>
  <c r="L8"/>
  <c r="I36"/>
  <c r="I34"/>
  <c r="H13" i="4"/>
  <c r="I12" i="2"/>
  <c r="I75"/>
  <c r="G25"/>
  <c r="H25"/>
  <c r="I28"/>
  <c r="G48"/>
  <c r="H48" l="1"/>
  <c r="I51"/>
  <c r="I70"/>
  <c r="I69"/>
  <c r="I55"/>
  <c r="H43" l="1"/>
  <c r="G43"/>
  <c r="I45"/>
  <c r="I41" l="1"/>
  <c r="I35"/>
  <c r="I27"/>
  <c r="I26"/>
  <c r="I15"/>
  <c r="I14"/>
  <c r="H23"/>
  <c r="I25" l="1"/>
  <c r="H22"/>
  <c r="I54"/>
  <c r="I50"/>
  <c r="I33"/>
  <c r="H11" i="4"/>
  <c r="G19"/>
  <c r="I72" i="2" l="1"/>
  <c r="H30"/>
  <c r="G30"/>
  <c r="I61" l="1"/>
  <c r="I53" s="1"/>
  <c r="G19" i="3"/>
  <c r="G47" i="2"/>
  <c r="I32"/>
  <c r="I31" s="1"/>
  <c r="F19" i="4"/>
  <c r="H9"/>
  <c r="H19" s="1"/>
  <c r="G14" i="3"/>
  <c r="G79" i="2"/>
  <c r="G78" s="1"/>
  <c r="H79"/>
  <c r="H78" s="1"/>
  <c r="H83"/>
  <c r="H82" s="1"/>
  <c r="G63" i="3"/>
  <c r="G43"/>
  <c r="G31"/>
  <c r="G59"/>
  <c r="G35"/>
  <c r="G39"/>
  <c r="G47"/>
  <c r="I49" i="2"/>
  <c r="I48" s="1"/>
  <c r="G55" i="3"/>
  <c r="G51"/>
  <c r="I68" i="2"/>
  <c r="I76"/>
  <c r="I13"/>
  <c r="I24"/>
  <c r="I23" s="1"/>
  <c r="I22" s="1"/>
  <c r="I44"/>
  <c r="I43" s="1"/>
  <c r="I80"/>
  <c r="I79" s="1"/>
  <c r="I78" s="1"/>
  <c r="I84"/>
  <c r="I83" s="1"/>
  <c r="I82" s="1"/>
  <c r="G23"/>
  <c r="G22" s="1"/>
  <c r="G83"/>
  <c r="G82" s="1"/>
  <c r="I63" l="1"/>
  <c r="G8"/>
  <c r="G65" i="3"/>
  <c r="G23"/>
  <c r="I30" i="2"/>
  <c r="H47"/>
  <c r="H8" s="1"/>
  <c r="I47" l="1"/>
  <c r="I8" s="1"/>
</calcChain>
</file>

<file path=xl/sharedStrings.xml><?xml version="1.0" encoding="utf-8"?>
<sst xmlns="http://schemas.openxmlformats.org/spreadsheetml/2006/main" count="393" uniqueCount="174">
  <si>
    <t>Наименование</t>
  </si>
  <si>
    <t>Изменения по собственным доходам - всего</t>
  </si>
  <si>
    <t>Уточненная сумма собственных доходов</t>
  </si>
  <si>
    <t>изменения</t>
  </si>
  <si>
    <t>Рз</t>
  </si>
  <si>
    <t>ПР</t>
  </si>
  <si>
    <t>ЦСР</t>
  </si>
  <si>
    <t>ВР</t>
  </si>
  <si>
    <t>Мин .вед.</t>
  </si>
  <si>
    <t>Общегосударственные вопросы</t>
  </si>
  <si>
    <t>01</t>
  </si>
  <si>
    <t>02</t>
  </si>
  <si>
    <t>04</t>
  </si>
  <si>
    <t>Жилищно-коммунальное хозяйство</t>
  </si>
  <si>
    <t>05</t>
  </si>
  <si>
    <t>Коммунальное хозяйство</t>
  </si>
  <si>
    <t>Ведомственная структура расходов бюджета Окуловского городского поселения (обоснование)</t>
  </si>
  <si>
    <t>Изменение по безвозмездным поступлениям из областного бюджета - всего</t>
  </si>
  <si>
    <t>Уточненная сумма безвозмездных поступлений</t>
  </si>
  <si>
    <t>Изменение по общегосударственным вопросам - всего</t>
  </si>
  <si>
    <t>Национальная экономика</t>
  </si>
  <si>
    <t>Другие вопросы в области национальной экономики</t>
  </si>
  <si>
    <t>12</t>
  </si>
  <si>
    <t>08</t>
  </si>
  <si>
    <t>Обеспечение пожарной безопасности</t>
  </si>
  <si>
    <t>03</t>
  </si>
  <si>
    <t>10</t>
  </si>
  <si>
    <t>Жилищное хозяйство</t>
  </si>
  <si>
    <t>Благоустройство</t>
  </si>
  <si>
    <t>Культура</t>
  </si>
  <si>
    <t>Физическая культура и спорт</t>
  </si>
  <si>
    <t>Уточненная сумма по общегосударственным вопросам</t>
  </si>
  <si>
    <t>Изменение по национальной экономики - всего</t>
  </si>
  <si>
    <t>Уточненная сумма по национальной экономике</t>
  </si>
  <si>
    <t>Изменение по жилищно-коммунальному хозяйству - всего</t>
  </si>
  <si>
    <t>Уточненная сумма по жилищно-коммунальному хозяйству</t>
  </si>
  <si>
    <t>Изменение по коммунальному хозяйству - всего</t>
  </si>
  <si>
    <t>Уточненная сумма по коммунальному хозяйству</t>
  </si>
  <si>
    <t>Изменение по благоустройству - всего</t>
  </si>
  <si>
    <t>Уточненная сумма по благоустройству</t>
  </si>
  <si>
    <t>ВСЕГО РАСХОДОВ</t>
  </si>
  <si>
    <t>ВСЕГО ДОХОДОВ</t>
  </si>
  <si>
    <t>Приложение №1</t>
  </si>
  <si>
    <t>Изменение по жилищному хозяйству - всего</t>
  </si>
  <si>
    <t>Уточненная сумма по жилищному хозяйству</t>
  </si>
  <si>
    <t>к пояснительной записке</t>
  </si>
  <si>
    <t>Изменение по национальной безопасности и правоохранительной деятельности - всего</t>
  </si>
  <si>
    <t>Уточненная сумма по национальной безопасности и правоохранительной деятельности</t>
  </si>
  <si>
    <t>Собственные доходы - всего</t>
  </si>
  <si>
    <t>11</t>
  </si>
  <si>
    <t>Наименование кодов БК</t>
  </si>
  <si>
    <t>Доп. кл.</t>
  </si>
  <si>
    <t>ВСЕГО</t>
  </si>
  <si>
    <t>Национальная безопасность и правоохранительная деятельность</t>
  </si>
  <si>
    <t>13</t>
  </si>
  <si>
    <t>Изменение по физической культуре и спорту</t>
  </si>
  <si>
    <t xml:space="preserve">Изменение по культуре и кинематографии </t>
  </si>
  <si>
    <t>Уточненная сумма по физической культуре и спорту</t>
  </si>
  <si>
    <t>06</t>
  </si>
  <si>
    <t>Приложение 2</t>
  </si>
  <si>
    <t>Приложение № 3</t>
  </si>
  <si>
    <t>870</t>
  </si>
  <si>
    <t>Резервные средства</t>
  </si>
  <si>
    <t>244</t>
  </si>
  <si>
    <t xml:space="preserve">Физическая культура </t>
  </si>
  <si>
    <t>Дорожное хозяйство (дорожные фонды)</t>
  </si>
  <si>
    <t>09</t>
  </si>
  <si>
    <t>Проект на Совет</t>
  </si>
  <si>
    <t>Иные межбюджетные трансферты</t>
  </si>
  <si>
    <t xml:space="preserve">Безвозмездные поступления 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</si>
  <si>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</si>
  <si>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</si>
  <si>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</si>
  <si>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</si>
  <si>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Культура, кинематография</t>
  </si>
  <si>
    <t xml:space="preserve">Культура, кинематография </t>
  </si>
  <si>
    <t xml:space="preserve">Уточненная сумма по культуре, кинематографии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</si>
  <si>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</si>
  <si>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Изменения по расходам </t>
  </si>
  <si>
    <t>Администрация Окуловского муниципального района</t>
  </si>
  <si>
    <t>9100080020</t>
  </si>
  <si>
    <t>9100099980</t>
  </si>
  <si>
    <t>2800119990</t>
  </si>
  <si>
    <t>2800219990</t>
  </si>
  <si>
    <t>3100119990</t>
  </si>
  <si>
    <t>1900119990</t>
  </si>
  <si>
    <t>14</t>
  </si>
  <si>
    <t>2900119990</t>
  </si>
  <si>
    <t>2900219990</t>
  </si>
  <si>
    <t>1300110010</t>
  </si>
  <si>
    <t>1300271520</t>
  </si>
  <si>
    <t>1300210010</t>
  </si>
  <si>
    <t>3100219990</t>
  </si>
  <si>
    <t>3100319990</t>
  </si>
  <si>
    <t>3000119990</t>
  </si>
  <si>
    <t>9100060010</t>
  </si>
  <si>
    <t>1810119990</t>
  </si>
  <si>
    <t>1810219990</t>
  </si>
  <si>
    <t>1810319990</t>
  </si>
  <si>
    <t>9100090500</t>
  </si>
  <si>
    <t>9100090600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</si>
  <si>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</si>
  <si>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Бюджетные инвестиции на приобретение
объектов недвижимого имущества в государственную
(муниципальную) собственность
</t>
  </si>
  <si>
    <t>2900319990</t>
  </si>
  <si>
    <t>1300310010</t>
  </si>
  <si>
    <t>243</t>
  </si>
  <si>
    <t>2018 г.</t>
  </si>
  <si>
    <t>2018 прект на Совет</t>
  </si>
  <si>
    <t>2019 г.</t>
  </si>
  <si>
    <t>2019 прект на Совет</t>
  </si>
  <si>
    <t>2018 год</t>
  </si>
  <si>
    <t>2019 год</t>
  </si>
  <si>
    <t>3100419990</t>
  </si>
  <si>
    <t>3200110040</t>
  </si>
  <si>
    <t>811</t>
  </si>
  <si>
    <t>1820119990</t>
  </si>
  <si>
    <t>1830219990</t>
  </si>
  <si>
    <t>1840149990</t>
  </si>
  <si>
    <t>Исполнение судебных актов Российской Федерации и мировых соглашений по возмещению причиненного вреда</t>
  </si>
  <si>
    <t>13002S1520</t>
  </si>
  <si>
    <t>18301S2090</t>
  </si>
  <si>
    <t>Другие вопросы в области национальной безопасности и правоохранительнjq деятельностb</t>
  </si>
  <si>
    <t>2 02 29999 13 7152 151</t>
  </si>
  <si>
    <t>2 02 25555 13 0000 151</t>
  </si>
  <si>
    <t>2 02 25560 13 0000 151</t>
  </si>
  <si>
    <t>07</t>
  </si>
  <si>
    <t>9100090700</t>
  </si>
  <si>
    <t>2 02 29999 13 7209 151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</si>
  <si>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</si>
  <si>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</si>
  <si>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1830172090</t>
  </si>
  <si>
    <t>Иные выплаты населению</t>
  </si>
  <si>
    <t xml:space="preserve">Изменения по межбюджетным трансфертам из областного бюджета бюджету городского поселения на 2018 -2020 годы </t>
  </si>
  <si>
    <t>2020 год</t>
  </si>
  <si>
    <t>Расчет - обоснование по внесению изменений в решение Совета депутатов Окуловского городского поселения от 14.12.2017г. № 99</t>
  </si>
  <si>
    <t>Доходы (в ред.решения от 14.12.2017г. № 99)</t>
  </si>
  <si>
    <t>Расходы (в ред.решения от 14.12.2017г. № 99)</t>
  </si>
  <si>
    <t>2020 г.</t>
  </si>
  <si>
    <t>2020 прект на Совет</t>
  </si>
  <si>
    <t>2200140010</t>
  </si>
  <si>
    <t>2410119990</t>
  </si>
  <si>
    <t>2410219990</t>
  </si>
  <si>
    <t>2420119990</t>
  </si>
  <si>
    <t>2430172350</t>
  </si>
  <si>
    <t>24301S2350</t>
  </si>
  <si>
    <t>2430240020</t>
  </si>
  <si>
    <t>03001L5550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</si>
  <si>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</si>
  <si>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</si>
  <si>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03001R5550</t>
  </si>
  <si>
    <t>03002L5550</t>
  </si>
  <si>
    <t>03002R5550</t>
  </si>
  <si>
    <t>1810419990</t>
  </si>
  <si>
    <t>2 02 29999 13 7154 151</t>
  </si>
  <si>
    <t>1300171520</t>
  </si>
  <si>
    <t>13001S1520</t>
  </si>
  <si>
    <t>1300271540</t>
  </si>
  <si>
    <t>13002S1540</t>
  </si>
  <si>
    <t>2430310030</t>
  </si>
  <si>
    <t>Уплата прочих налогов, сборов</t>
  </si>
  <si>
    <t>к проекту  решения Совета депутатов на декабрь 2018 года</t>
  </si>
  <si>
    <t>К проекту  решения Совета депутатов на декабрь 2018 года</t>
  </si>
  <si>
    <r>
      <t>Предлагаемые изменения к проекту решения на</t>
    </r>
    <r>
      <rPr>
        <b/>
        <sz val="12"/>
        <rFont val="Times New Roman"/>
        <family val="1"/>
        <charset val="204"/>
      </rPr>
      <t xml:space="preserve">  .12.2018</t>
    </r>
  </si>
  <si>
    <t xml:space="preserve">К проекту  решения Совета депутатов на декабрь 2018 года </t>
  </si>
  <si>
    <t>"-"182700 по заявкам</t>
  </si>
  <si>
    <t>"+" 182700по заявкам</t>
  </si>
  <si>
    <t>"+" 30000 по заявке</t>
  </si>
  <si>
    <t>"-" 30000 по заявке</t>
  </si>
  <si>
    <t>"-" 300 по заявке</t>
  </si>
  <si>
    <t>"+" 300 по заявке</t>
  </si>
  <si>
    <t>"+" 34000 по заявкам</t>
  </si>
  <si>
    <t>"-" 34000 по заявкам</t>
  </si>
  <si>
    <t>500000 - 223</t>
  </si>
  <si>
    <t>Уплата иных платежей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</si>
</sst>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0" fillId="0" borderId="0" xfId="0" applyNumberFormat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3" fontId="3" fillId="0" borderId="0" xfId="0" applyNumberFormat="1" applyFont="1" applyBorder="1"/>
    <xf numFmtId="0" fontId="4" fillId="0" borderId="0" xfId="0" applyFont="1"/>
    <xf numFmtId="0" fontId="2" fillId="0" borderId="0" xfId="0" applyFont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" fontId="4" fillId="0" borderId="0" xfId="0" applyNumberFormat="1" applyFont="1"/>
    <xf numFmtId="4" fontId="8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0" xfId="0" applyFont="1"/>
    <xf numFmtId="4" fontId="4" fillId="0" borderId="1" xfId="0" applyNumberFormat="1" applyFont="1" applyBorder="1"/>
    <xf numFmtId="4" fontId="7" fillId="0" borderId="1" xfId="0" applyNumberFormat="1" applyFont="1" applyBorder="1"/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9" fillId="0" borderId="0" xfId="0" applyNumberFormat="1" applyFont="1"/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/>
    <xf numFmtId="0" fontId="3" fillId="0" borderId="1" xfId="0" applyFont="1" applyBorder="1"/>
    <xf numFmtId="0" fontId="11" fillId="0" borderId="0" xfId="0" applyFont="1"/>
    <xf numFmtId="3" fontId="8" fillId="0" borderId="1" xfId="0" applyNumberFormat="1" applyFont="1" applyBorder="1"/>
    <xf numFmtId="0" fontId="10" fillId="0" borderId="1" xfId="0" applyNumberFormat="1" applyFont="1" applyBorder="1" applyAlignment="1">
      <alignment vertical="top" wrapText="1"/>
    </xf>
    <xf numFmtId="0" fontId="12" fillId="0" borderId="0" xfId="0" applyFont="1"/>
    <xf numFmtId="0" fontId="2" fillId="0" borderId="1" xfId="0" applyNumberFormat="1" applyFont="1" applyBorder="1" applyAlignment="1">
      <alignment wrapText="1"/>
    </xf>
    <xf numFmtId="4" fontId="0" fillId="0" borderId="0" xfId="0" applyNumberFormat="1"/>
    <xf numFmtId="4" fontId="12" fillId="0" borderId="0" xfId="0" applyNumberFormat="1" applyFont="1"/>
    <xf numFmtId="4" fontId="2" fillId="0" borderId="0" xfId="0" applyNumberFormat="1" applyFont="1" applyFill="1" applyBorder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/>
    <xf numFmtId="3" fontId="11" fillId="0" borderId="0" xfId="0" applyNumberFormat="1" applyFont="1"/>
    <xf numFmtId="0" fontId="4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" xfId="0" applyFont="1" applyBorder="1" applyAlignment="1"/>
    <xf numFmtId="0" fontId="4" fillId="0" borderId="1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1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opLeftCell="A76" workbookViewId="0">
      <selection activeCell="S84" sqref="S84"/>
    </sheetView>
  </sheetViews>
  <sheetFormatPr defaultRowHeight="12.75"/>
  <cols>
    <col min="1" max="1" width="23.42578125" customWidth="1"/>
    <col min="2" max="2" width="5.42578125" customWidth="1"/>
    <col min="3" max="3" width="4.140625" customWidth="1"/>
    <col min="4" max="4" width="4.28515625" customWidth="1"/>
    <col min="5" max="5" width="11.5703125" customWidth="1"/>
    <col min="6" max="6" width="4.7109375" customWidth="1"/>
    <col min="7" max="7" width="13.140625" customWidth="1"/>
    <col min="8" max="8" width="12.28515625" customWidth="1"/>
    <col min="9" max="9" width="13" customWidth="1"/>
    <col min="10" max="10" width="12" customWidth="1"/>
    <col min="11" max="11" width="11.42578125" customWidth="1"/>
    <col min="12" max="12" width="12.28515625" customWidth="1"/>
    <col min="13" max="13" width="12.42578125" customWidth="1"/>
    <col min="14" max="14" width="11.85546875" customWidth="1"/>
    <col min="15" max="15" width="12" customWidth="1"/>
    <col min="17" max="17" width="13.28515625" customWidth="1"/>
    <col min="18" max="18" width="14.28515625" customWidth="1"/>
    <col min="19" max="19" width="13.140625" customWidth="1"/>
    <col min="21" max="21" width="10.140625" bestFit="1" customWidth="1"/>
  </cols>
  <sheetData>
    <row r="1" spans="1:18">
      <c r="A1" s="2"/>
      <c r="B1" s="2"/>
      <c r="C1" s="2"/>
      <c r="D1" s="2"/>
      <c r="E1" s="2"/>
      <c r="F1" s="2"/>
      <c r="G1" s="59" t="s">
        <v>59</v>
      </c>
      <c r="H1" s="59"/>
      <c r="I1" s="59"/>
      <c r="J1" s="59"/>
      <c r="K1" s="59"/>
      <c r="L1" s="59"/>
      <c r="M1" s="59"/>
      <c r="N1" s="59"/>
      <c r="O1" s="59"/>
    </row>
    <row r="2" spans="1:18">
      <c r="A2" s="2"/>
      <c r="B2" s="2"/>
      <c r="C2" s="2"/>
      <c r="D2" s="2"/>
      <c r="E2" s="2"/>
      <c r="F2" s="2"/>
      <c r="G2" s="59" t="s">
        <v>45</v>
      </c>
      <c r="H2" s="59"/>
      <c r="I2" s="59"/>
      <c r="J2" s="59"/>
      <c r="K2" s="59"/>
      <c r="L2" s="59"/>
      <c r="M2" s="59"/>
      <c r="N2" s="59"/>
      <c r="O2" s="59"/>
    </row>
    <row r="3" spans="1:18" ht="24.75" customHeight="1">
      <c r="A3" s="60" t="s">
        <v>16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8">
      <c r="A4" s="35"/>
      <c r="B4" s="35"/>
      <c r="C4" s="35"/>
      <c r="D4" s="35"/>
      <c r="E4" s="35"/>
      <c r="F4" s="35"/>
      <c r="G4" s="35"/>
      <c r="H4" s="35"/>
      <c r="I4" s="35"/>
    </row>
    <row r="5" spans="1:18">
      <c r="A5" s="61" t="s">
        <v>163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8">
      <c r="A6" s="2"/>
      <c r="B6" s="2"/>
      <c r="C6" s="2"/>
      <c r="D6" s="2"/>
      <c r="E6" s="2"/>
      <c r="F6" s="2"/>
      <c r="G6" s="2"/>
      <c r="H6" s="2"/>
      <c r="I6" s="2"/>
    </row>
    <row r="7" spans="1:18" ht="25.5">
      <c r="A7" s="28" t="s">
        <v>0</v>
      </c>
      <c r="B7" s="29" t="s">
        <v>8</v>
      </c>
      <c r="C7" s="28" t="s">
        <v>4</v>
      </c>
      <c r="D7" s="28" t="s">
        <v>5</v>
      </c>
      <c r="E7" s="28" t="s">
        <v>6</v>
      </c>
      <c r="F7" s="28" t="s">
        <v>7</v>
      </c>
      <c r="G7" s="29" t="s">
        <v>106</v>
      </c>
      <c r="H7" s="29" t="s">
        <v>3</v>
      </c>
      <c r="I7" s="29" t="s">
        <v>107</v>
      </c>
      <c r="J7" s="29" t="s">
        <v>108</v>
      </c>
      <c r="K7" s="29" t="s">
        <v>3</v>
      </c>
      <c r="L7" s="29" t="s">
        <v>109</v>
      </c>
      <c r="M7" s="29" t="s">
        <v>137</v>
      </c>
      <c r="N7" s="29" t="s">
        <v>3</v>
      </c>
      <c r="O7" s="29" t="s">
        <v>138</v>
      </c>
    </row>
    <row r="8" spans="1:18" ht="39.75" customHeight="1">
      <c r="A8" s="30" t="s">
        <v>79</v>
      </c>
      <c r="B8" s="8">
        <v>934</v>
      </c>
      <c r="C8" s="9"/>
      <c r="D8" s="9"/>
      <c r="E8" s="9"/>
      <c r="F8" s="8"/>
      <c r="G8" s="22">
        <f t="shared" ref="G8:O8" si="0">G9+G22+G30+G47+G78+G82</f>
        <v>83282967.090000004</v>
      </c>
      <c r="H8" s="22">
        <f t="shared" si="0"/>
        <v>-500000</v>
      </c>
      <c r="I8" s="22">
        <f t="shared" si="0"/>
        <v>82782967.090000004</v>
      </c>
      <c r="J8" s="22">
        <f t="shared" si="0"/>
        <v>41648100</v>
      </c>
      <c r="K8" s="22">
        <f t="shared" si="0"/>
        <v>0</v>
      </c>
      <c r="L8" s="22">
        <f t="shared" si="0"/>
        <v>41648100</v>
      </c>
      <c r="M8" s="22">
        <f t="shared" si="0"/>
        <v>46221800</v>
      </c>
      <c r="N8" s="22">
        <f t="shared" si="0"/>
        <v>0</v>
      </c>
      <c r="O8" s="22">
        <f t="shared" si="0"/>
        <v>46221800</v>
      </c>
    </row>
    <row r="9" spans="1:18" ht="25.5">
      <c r="A9" s="30" t="s">
        <v>9</v>
      </c>
      <c r="B9" s="8">
        <v>934</v>
      </c>
      <c r="C9" s="9" t="s">
        <v>10</v>
      </c>
      <c r="D9" s="9"/>
      <c r="E9" s="9"/>
      <c r="F9" s="8"/>
      <c r="G9" s="22">
        <f>G12+G13+G14+G10+G15+G17+G11+G16+G18+G19+G20</f>
        <v>2561674</v>
      </c>
      <c r="H9" s="22">
        <f t="shared" ref="H9:O9" si="1">H12+H13+H14+H10+H15+H17+H11+H16+H18+H19+H20</f>
        <v>624000</v>
      </c>
      <c r="I9" s="22">
        <f t="shared" si="1"/>
        <v>3185674</v>
      </c>
      <c r="J9" s="22">
        <f t="shared" si="1"/>
        <v>2660000</v>
      </c>
      <c r="K9" s="22">
        <f t="shared" si="1"/>
        <v>0</v>
      </c>
      <c r="L9" s="22">
        <f t="shared" si="1"/>
        <v>2660000</v>
      </c>
      <c r="M9" s="22">
        <f t="shared" si="1"/>
        <v>2660000</v>
      </c>
      <c r="N9" s="22">
        <f t="shared" si="1"/>
        <v>0</v>
      </c>
      <c r="O9" s="22">
        <f t="shared" si="1"/>
        <v>2660000</v>
      </c>
    </row>
    <row r="10" spans="1:18" ht="24">
      <c r="A10" s="23" t="s">
        <v>68</v>
      </c>
      <c r="B10" s="3">
        <v>934</v>
      </c>
      <c r="C10" s="4" t="s">
        <v>10</v>
      </c>
      <c r="D10" s="4" t="s">
        <v>58</v>
      </c>
      <c r="E10" s="4" t="s">
        <v>80</v>
      </c>
      <c r="F10" s="3">
        <v>540</v>
      </c>
      <c r="G10" s="21">
        <v>247000</v>
      </c>
      <c r="H10" s="21">
        <v>0</v>
      </c>
      <c r="I10" s="21">
        <f>G10+H10+I11</f>
        <v>247000</v>
      </c>
      <c r="J10" s="21">
        <v>0</v>
      </c>
      <c r="K10" s="21">
        <v>0</v>
      </c>
      <c r="L10" s="21">
        <f t="shared" ref="L10:L15" si="2">J10+K10</f>
        <v>0</v>
      </c>
      <c r="M10" s="21">
        <v>0</v>
      </c>
      <c r="N10" s="21">
        <v>0</v>
      </c>
      <c r="O10" s="21">
        <f t="shared" ref="O10:O15" si="3">M10+N10</f>
        <v>0</v>
      </c>
    </row>
    <row r="11" spans="1:18" ht="48">
      <c r="A11" s="37" t="s">
        <v>70</v>
      </c>
      <c r="B11" s="38">
        <v>935</v>
      </c>
      <c r="C11" s="39" t="s">
        <v>10</v>
      </c>
      <c r="D11" s="39" t="s">
        <v>125</v>
      </c>
      <c r="E11" s="39" t="s">
        <v>126</v>
      </c>
      <c r="F11" s="38">
        <v>244</v>
      </c>
      <c r="G11" s="26">
        <v>0</v>
      </c>
      <c r="H11" s="26">
        <v>0</v>
      </c>
      <c r="I11" s="26">
        <f t="shared" ref="I11:I13" si="4">G11+H11</f>
        <v>0</v>
      </c>
      <c r="J11" s="46">
        <v>0</v>
      </c>
      <c r="K11" s="46">
        <v>0</v>
      </c>
      <c r="L11" s="46">
        <f t="shared" si="2"/>
        <v>0</v>
      </c>
      <c r="M11" s="46">
        <v>0</v>
      </c>
      <c r="N11" s="46">
        <v>0</v>
      </c>
      <c r="O11" s="46">
        <f t="shared" si="3"/>
        <v>0</v>
      </c>
    </row>
    <row r="12" spans="1:18">
      <c r="A12" s="23" t="s">
        <v>62</v>
      </c>
      <c r="B12" s="3">
        <v>934</v>
      </c>
      <c r="C12" s="4" t="s">
        <v>10</v>
      </c>
      <c r="D12" s="4" t="s">
        <v>49</v>
      </c>
      <c r="E12" s="4" t="s">
        <v>81</v>
      </c>
      <c r="F12" s="4" t="s">
        <v>61</v>
      </c>
      <c r="G12" s="21">
        <v>0</v>
      </c>
      <c r="H12" s="21">
        <v>0</v>
      </c>
      <c r="I12" s="21">
        <f t="shared" si="4"/>
        <v>0</v>
      </c>
      <c r="J12" s="21">
        <v>150000</v>
      </c>
      <c r="K12" s="21">
        <v>0</v>
      </c>
      <c r="L12" s="21">
        <f t="shared" si="2"/>
        <v>150000</v>
      </c>
      <c r="M12" s="21">
        <v>150000</v>
      </c>
      <c r="N12" s="21">
        <v>0</v>
      </c>
      <c r="O12" s="21">
        <f t="shared" si="3"/>
        <v>150000</v>
      </c>
      <c r="Q12" s="1"/>
    </row>
    <row r="13" spans="1:18" ht="51.75" customHeight="1">
      <c r="A13" s="23" t="s">
        <v>70</v>
      </c>
      <c r="B13" s="3">
        <v>934</v>
      </c>
      <c r="C13" s="4" t="s">
        <v>10</v>
      </c>
      <c r="D13" s="4" t="s">
        <v>54</v>
      </c>
      <c r="E13" s="4" t="s">
        <v>82</v>
      </c>
      <c r="F13" s="4" t="s">
        <v>63</v>
      </c>
      <c r="G13" s="21">
        <v>0</v>
      </c>
      <c r="H13" s="21">
        <v>0</v>
      </c>
      <c r="I13" s="21">
        <f t="shared" si="4"/>
        <v>0</v>
      </c>
      <c r="J13" s="21">
        <v>200000</v>
      </c>
      <c r="K13" s="21">
        <v>0</v>
      </c>
      <c r="L13" s="21">
        <f t="shared" si="2"/>
        <v>200000</v>
      </c>
      <c r="M13" s="21">
        <v>200000</v>
      </c>
      <c r="N13" s="21">
        <v>0</v>
      </c>
      <c r="O13" s="21">
        <f t="shared" si="3"/>
        <v>200000</v>
      </c>
      <c r="Q13" s="1"/>
    </row>
    <row r="14" spans="1:18" ht="51.75" customHeight="1">
      <c r="A14" s="23" t="s">
        <v>70</v>
      </c>
      <c r="B14" s="3">
        <v>934</v>
      </c>
      <c r="C14" s="4" t="s">
        <v>10</v>
      </c>
      <c r="D14" s="4" t="s">
        <v>54</v>
      </c>
      <c r="E14" s="4" t="s">
        <v>83</v>
      </c>
      <c r="F14" s="3">
        <v>244</v>
      </c>
      <c r="G14" s="21">
        <v>0</v>
      </c>
      <c r="H14" s="21">
        <v>0</v>
      </c>
      <c r="I14" s="21">
        <f t="shared" ref="I14:I15" si="5">G14+H14</f>
        <v>0</v>
      </c>
      <c r="J14" s="21">
        <v>300000</v>
      </c>
      <c r="K14" s="21">
        <v>0</v>
      </c>
      <c r="L14" s="21">
        <f t="shared" si="2"/>
        <v>300000</v>
      </c>
      <c r="M14" s="21">
        <v>300000</v>
      </c>
      <c r="N14" s="21">
        <v>0</v>
      </c>
      <c r="O14" s="21">
        <f t="shared" si="3"/>
        <v>300000</v>
      </c>
      <c r="Q14" s="1"/>
    </row>
    <row r="15" spans="1:18" ht="51.75" customHeight="1">
      <c r="A15" s="23" t="s">
        <v>70</v>
      </c>
      <c r="B15" s="3">
        <v>934</v>
      </c>
      <c r="C15" s="4" t="s">
        <v>10</v>
      </c>
      <c r="D15" s="4" t="s">
        <v>54</v>
      </c>
      <c r="E15" s="4" t="s">
        <v>84</v>
      </c>
      <c r="F15" s="3">
        <v>244</v>
      </c>
      <c r="G15" s="21">
        <v>240000</v>
      </c>
      <c r="H15" s="21">
        <v>0</v>
      </c>
      <c r="I15" s="21">
        <f t="shared" si="5"/>
        <v>240000</v>
      </c>
      <c r="J15" s="21">
        <v>380000</v>
      </c>
      <c r="K15" s="21">
        <v>0</v>
      </c>
      <c r="L15" s="21">
        <f t="shared" si="2"/>
        <v>380000</v>
      </c>
      <c r="M15" s="21">
        <v>380000</v>
      </c>
      <c r="N15" s="21">
        <v>0</v>
      </c>
      <c r="O15" s="21">
        <f t="shared" si="3"/>
        <v>380000</v>
      </c>
      <c r="Q15" s="53"/>
    </row>
    <row r="16" spans="1:18" ht="15.75" customHeight="1">
      <c r="A16" s="23" t="s">
        <v>131</v>
      </c>
      <c r="B16" s="3">
        <v>934</v>
      </c>
      <c r="C16" s="4" t="s">
        <v>10</v>
      </c>
      <c r="D16" s="4" t="s">
        <v>54</v>
      </c>
      <c r="E16" s="4" t="s">
        <v>84</v>
      </c>
      <c r="F16" s="3">
        <v>360</v>
      </c>
      <c r="G16" s="21">
        <v>250000</v>
      </c>
      <c r="H16" s="26">
        <v>0</v>
      </c>
      <c r="I16" s="21">
        <f t="shared" ref="I16" si="6">G16+H16</f>
        <v>250000</v>
      </c>
      <c r="J16" s="21">
        <v>1000000</v>
      </c>
      <c r="K16" s="21">
        <v>0</v>
      </c>
      <c r="L16" s="21">
        <f t="shared" ref="L16" si="7">J16+K16</f>
        <v>1000000</v>
      </c>
      <c r="M16" s="21">
        <v>1000000</v>
      </c>
      <c r="N16" s="21">
        <v>0</v>
      </c>
      <c r="O16" s="21">
        <f t="shared" ref="O16" si="8">M16+N16</f>
        <v>1000000</v>
      </c>
      <c r="R16" s="48"/>
    </row>
    <row r="17" spans="1:21" ht="51.75" customHeight="1">
      <c r="A17" s="23" t="s">
        <v>70</v>
      </c>
      <c r="B17" s="3">
        <v>934</v>
      </c>
      <c r="C17" s="4" t="s">
        <v>10</v>
      </c>
      <c r="D17" s="4" t="s">
        <v>54</v>
      </c>
      <c r="E17" s="4" t="s">
        <v>112</v>
      </c>
      <c r="F17" s="3">
        <v>244</v>
      </c>
      <c r="G17" s="21">
        <v>1724674</v>
      </c>
      <c r="H17" s="26">
        <v>500000</v>
      </c>
      <c r="I17" s="21">
        <f t="shared" ref="I17" si="9">G17+H17</f>
        <v>2224674</v>
      </c>
      <c r="J17" s="21">
        <v>530000</v>
      </c>
      <c r="K17" s="21">
        <v>0</v>
      </c>
      <c r="L17" s="21">
        <f t="shared" ref="L17" si="10">J17+K17</f>
        <v>530000</v>
      </c>
      <c r="M17" s="21">
        <v>530000</v>
      </c>
      <c r="N17" s="21">
        <v>0</v>
      </c>
      <c r="O17" s="21">
        <f t="shared" ref="O17" si="11">M17+N17</f>
        <v>530000</v>
      </c>
      <c r="Q17" s="1"/>
      <c r="S17" s="56" t="s">
        <v>172</v>
      </c>
      <c r="U17" s="45"/>
    </row>
    <row r="18" spans="1:21" ht="60" customHeight="1">
      <c r="A18" s="23" t="s">
        <v>118</v>
      </c>
      <c r="B18" s="3">
        <v>934</v>
      </c>
      <c r="C18" s="4" t="s">
        <v>10</v>
      </c>
      <c r="D18" s="4" t="s">
        <v>54</v>
      </c>
      <c r="E18" s="4" t="s">
        <v>112</v>
      </c>
      <c r="F18" s="3">
        <v>831</v>
      </c>
      <c r="G18" s="21">
        <v>52765</v>
      </c>
      <c r="H18" s="26">
        <v>47000</v>
      </c>
      <c r="I18" s="21">
        <f t="shared" ref="I18" si="12">G18+H18</f>
        <v>99765</v>
      </c>
      <c r="J18" s="21">
        <v>100000</v>
      </c>
      <c r="K18" s="21">
        <v>0</v>
      </c>
      <c r="L18" s="21">
        <f t="shared" ref="L18" si="13">J18+K18</f>
        <v>100000</v>
      </c>
      <c r="M18" s="21">
        <v>100000</v>
      </c>
      <c r="N18" s="21">
        <v>0</v>
      </c>
      <c r="O18" s="21">
        <f t="shared" ref="O18" si="14">M18+N18</f>
        <v>100000</v>
      </c>
    </row>
    <row r="19" spans="1:21" ht="27.75" customHeight="1">
      <c r="A19" s="23" t="s">
        <v>159</v>
      </c>
      <c r="B19" s="3">
        <v>934</v>
      </c>
      <c r="C19" s="4" t="s">
        <v>10</v>
      </c>
      <c r="D19" s="4" t="s">
        <v>54</v>
      </c>
      <c r="E19" s="4" t="s">
        <v>112</v>
      </c>
      <c r="F19" s="3">
        <v>852</v>
      </c>
      <c r="G19" s="21">
        <v>47235</v>
      </c>
      <c r="H19" s="21">
        <v>0</v>
      </c>
      <c r="I19" s="21">
        <f t="shared" ref="I19" si="15">G19+H19</f>
        <v>47235</v>
      </c>
      <c r="J19" s="21">
        <v>0</v>
      </c>
      <c r="K19" s="21">
        <v>0</v>
      </c>
      <c r="L19" s="21">
        <f t="shared" ref="L19" si="16">J19+K19</f>
        <v>0</v>
      </c>
      <c r="M19" s="21">
        <v>0</v>
      </c>
      <c r="N19" s="21">
        <v>0</v>
      </c>
      <c r="O19" s="21">
        <f t="shared" ref="O19" si="17">M19+N19</f>
        <v>0</v>
      </c>
    </row>
    <row r="20" spans="1:21" ht="15" customHeight="1">
      <c r="A20" s="23" t="s">
        <v>173</v>
      </c>
      <c r="B20" s="3">
        <v>934</v>
      </c>
      <c r="C20" s="4" t="s">
        <v>10</v>
      </c>
      <c r="D20" s="4" t="s">
        <v>54</v>
      </c>
      <c r="E20" s="4" t="s">
        <v>112</v>
      </c>
      <c r="F20" s="3">
        <v>853</v>
      </c>
      <c r="G20" s="21">
        <v>0</v>
      </c>
      <c r="H20" s="21">
        <v>77000</v>
      </c>
      <c r="I20" s="21">
        <f t="shared" ref="I20" si="18">G20+H20</f>
        <v>77000</v>
      </c>
      <c r="J20" s="21">
        <v>0</v>
      </c>
      <c r="K20" s="21">
        <v>0</v>
      </c>
      <c r="L20" s="21">
        <f t="shared" ref="L20" si="19">J20+K20</f>
        <v>0</v>
      </c>
      <c r="M20" s="21">
        <v>0</v>
      </c>
      <c r="N20" s="21">
        <v>0</v>
      </c>
      <c r="O20" s="21">
        <f t="shared" ref="O20" si="20">M20+N20</f>
        <v>0</v>
      </c>
    </row>
    <row r="21" spans="1:21" ht="12" customHeight="1">
      <c r="A21" s="23"/>
      <c r="B21" s="3"/>
      <c r="C21" s="4"/>
      <c r="D21" s="4"/>
      <c r="E21" s="4"/>
      <c r="F21" s="3"/>
      <c r="G21" s="21"/>
      <c r="H21" s="21"/>
      <c r="I21" s="21"/>
      <c r="J21" s="21"/>
      <c r="K21" s="21"/>
      <c r="L21" s="21"/>
      <c r="M21" s="21"/>
      <c r="N21" s="21"/>
      <c r="O21" s="21"/>
    </row>
    <row r="22" spans="1:21" ht="42" customHeight="1">
      <c r="A22" s="30" t="s">
        <v>53</v>
      </c>
      <c r="B22" s="8">
        <v>934</v>
      </c>
      <c r="C22" s="9" t="s">
        <v>25</v>
      </c>
      <c r="D22" s="9"/>
      <c r="E22" s="9"/>
      <c r="F22" s="9"/>
      <c r="G22" s="22">
        <f>G23+G25</f>
        <v>771000</v>
      </c>
      <c r="H22" s="22">
        <f t="shared" ref="H22:I22" si="21">H23+H25</f>
        <v>-68000</v>
      </c>
      <c r="I22" s="22">
        <f t="shared" si="21"/>
        <v>703000</v>
      </c>
      <c r="J22" s="22">
        <f>J23+J25</f>
        <v>1587000</v>
      </c>
      <c r="K22" s="22">
        <f t="shared" ref="K22:L22" si="22">K23+K25</f>
        <v>0</v>
      </c>
      <c r="L22" s="22">
        <f t="shared" si="22"/>
        <v>1587000</v>
      </c>
      <c r="M22" s="22">
        <f>M23+M25</f>
        <v>1587000</v>
      </c>
      <c r="N22" s="22">
        <f t="shared" ref="N22:O22" si="23">N23+N25</f>
        <v>0</v>
      </c>
      <c r="O22" s="22">
        <f t="shared" si="23"/>
        <v>1587000</v>
      </c>
    </row>
    <row r="23" spans="1:21" ht="25.5">
      <c r="A23" s="30" t="s">
        <v>24</v>
      </c>
      <c r="B23" s="8">
        <v>934</v>
      </c>
      <c r="C23" s="9" t="s">
        <v>25</v>
      </c>
      <c r="D23" s="9" t="s">
        <v>26</v>
      </c>
      <c r="E23" s="9"/>
      <c r="F23" s="9"/>
      <c r="G23" s="22">
        <f t="shared" ref="G23:O23" si="24">G24</f>
        <v>231000</v>
      </c>
      <c r="H23" s="22">
        <f t="shared" si="24"/>
        <v>0</v>
      </c>
      <c r="I23" s="22">
        <f t="shared" si="24"/>
        <v>231000</v>
      </c>
      <c r="J23" s="22">
        <f t="shared" si="24"/>
        <v>377000</v>
      </c>
      <c r="K23" s="22">
        <f t="shared" si="24"/>
        <v>0</v>
      </c>
      <c r="L23" s="22">
        <f t="shared" si="24"/>
        <v>377000</v>
      </c>
      <c r="M23" s="22">
        <f t="shared" si="24"/>
        <v>377000</v>
      </c>
      <c r="N23" s="22">
        <f t="shared" si="24"/>
        <v>0</v>
      </c>
      <c r="O23" s="22">
        <f t="shared" si="24"/>
        <v>377000</v>
      </c>
    </row>
    <row r="24" spans="1:21" ht="48">
      <c r="A24" s="23" t="s">
        <v>70</v>
      </c>
      <c r="B24" s="3">
        <v>934</v>
      </c>
      <c r="C24" s="4" t="s">
        <v>25</v>
      </c>
      <c r="D24" s="4" t="s">
        <v>26</v>
      </c>
      <c r="E24" s="4" t="s">
        <v>85</v>
      </c>
      <c r="F24" s="4" t="s">
        <v>63</v>
      </c>
      <c r="G24" s="21">
        <v>231000</v>
      </c>
      <c r="H24" s="91">
        <v>0</v>
      </c>
      <c r="I24" s="21">
        <f>G24+H24</f>
        <v>231000</v>
      </c>
      <c r="J24" s="21">
        <v>377000</v>
      </c>
      <c r="K24" s="21">
        <v>0</v>
      </c>
      <c r="L24" s="21">
        <f>J24+K24</f>
        <v>377000</v>
      </c>
      <c r="M24" s="21">
        <v>377000</v>
      </c>
      <c r="N24" s="21">
        <v>0</v>
      </c>
      <c r="O24" s="21">
        <f>M24+N24</f>
        <v>377000</v>
      </c>
      <c r="Q24" s="48"/>
    </row>
    <row r="25" spans="1:21" ht="54" customHeight="1">
      <c r="A25" s="30" t="s">
        <v>121</v>
      </c>
      <c r="B25" s="8">
        <v>934</v>
      </c>
      <c r="C25" s="9" t="s">
        <v>25</v>
      </c>
      <c r="D25" s="9" t="s">
        <v>86</v>
      </c>
      <c r="E25" s="9"/>
      <c r="F25" s="9"/>
      <c r="G25" s="22">
        <f t="shared" ref="G25:O25" si="25">G26+G27+G28</f>
        <v>540000</v>
      </c>
      <c r="H25" s="22">
        <f t="shared" si="25"/>
        <v>-68000</v>
      </c>
      <c r="I25" s="22">
        <f t="shared" si="25"/>
        <v>472000</v>
      </c>
      <c r="J25" s="22">
        <f t="shared" si="25"/>
        <v>1210000</v>
      </c>
      <c r="K25" s="22">
        <f t="shared" si="25"/>
        <v>0</v>
      </c>
      <c r="L25" s="22">
        <f t="shared" si="25"/>
        <v>1210000</v>
      </c>
      <c r="M25" s="22">
        <f t="shared" si="25"/>
        <v>1210000</v>
      </c>
      <c r="N25" s="22">
        <f t="shared" si="25"/>
        <v>0</v>
      </c>
      <c r="O25" s="22">
        <f t="shared" si="25"/>
        <v>1210000</v>
      </c>
    </row>
    <row r="26" spans="1:21" ht="48">
      <c r="A26" s="23" t="s">
        <v>70</v>
      </c>
      <c r="B26" s="3">
        <v>934</v>
      </c>
      <c r="C26" s="4" t="s">
        <v>25</v>
      </c>
      <c r="D26" s="4" t="s">
        <v>86</v>
      </c>
      <c r="E26" s="4" t="s">
        <v>87</v>
      </c>
      <c r="F26" s="4" t="s">
        <v>63</v>
      </c>
      <c r="G26" s="21">
        <v>0</v>
      </c>
      <c r="H26" s="21">
        <v>0</v>
      </c>
      <c r="I26" s="21">
        <f>G26+H26</f>
        <v>0</v>
      </c>
      <c r="J26" s="21">
        <v>0</v>
      </c>
      <c r="K26" s="21">
        <v>0</v>
      </c>
      <c r="L26" s="21">
        <f>J26+K26</f>
        <v>0</v>
      </c>
      <c r="M26" s="21">
        <v>0</v>
      </c>
      <c r="N26" s="21">
        <v>0</v>
      </c>
      <c r="O26" s="21">
        <f>M26+N26</f>
        <v>0</v>
      </c>
    </row>
    <row r="27" spans="1:21" ht="48">
      <c r="A27" s="23" t="s">
        <v>70</v>
      </c>
      <c r="B27" s="3">
        <v>934</v>
      </c>
      <c r="C27" s="4" t="s">
        <v>25</v>
      </c>
      <c r="D27" s="4" t="s">
        <v>86</v>
      </c>
      <c r="E27" s="4" t="s">
        <v>88</v>
      </c>
      <c r="F27" s="4" t="s">
        <v>63</v>
      </c>
      <c r="G27" s="21">
        <v>0</v>
      </c>
      <c r="H27" s="21">
        <v>0</v>
      </c>
      <c r="I27" s="21">
        <f>G27+H27</f>
        <v>0</v>
      </c>
      <c r="J27" s="21">
        <v>0</v>
      </c>
      <c r="K27" s="21">
        <v>0</v>
      </c>
      <c r="L27" s="21">
        <f>J27+K27</f>
        <v>0</v>
      </c>
      <c r="M27" s="21">
        <v>0</v>
      </c>
      <c r="N27" s="21">
        <v>0</v>
      </c>
      <c r="O27" s="21">
        <f>M27+N27</f>
        <v>0</v>
      </c>
    </row>
    <row r="28" spans="1:21" ht="48">
      <c r="A28" s="23" t="s">
        <v>70</v>
      </c>
      <c r="B28" s="3">
        <v>934</v>
      </c>
      <c r="C28" s="4" t="s">
        <v>25</v>
      </c>
      <c r="D28" s="4" t="s">
        <v>86</v>
      </c>
      <c r="E28" s="4" t="s">
        <v>103</v>
      </c>
      <c r="F28" s="4" t="s">
        <v>63</v>
      </c>
      <c r="G28" s="21">
        <v>540000</v>
      </c>
      <c r="H28" s="26">
        <v>-68000</v>
      </c>
      <c r="I28" s="21">
        <f>G28+H28</f>
        <v>472000</v>
      </c>
      <c r="J28" s="21">
        <v>1210000</v>
      </c>
      <c r="K28" s="21">
        <v>0</v>
      </c>
      <c r="L28" s="21">
        <f>J28+K28</f>
        <v>1210000</v>
      </c>
      <c r="M28" s="21">
        <v>1210000</v>
      </c>
      <c r="N28" s="21">
        <v>0</v>
      </c>
      <c r="O28" s="21">
        <f>M28+N28</f>
        <v>1210000</v>
      </c>
    </row>
    <row r="29" spans="1:21">
      <c r="A29" s="27"/>
      <c r="B29" s="3"/>
      <c r="C29" s="4"/>
      <c r="D29" s="4"/>
      <c r="E29" s="4"/>
      <c r="F29" s="3"/>
      <c r="G29" s="21"/>
      <c r="H29" s="21"/>
      <c r="I29" s="21"/>
      <c r="J29" s="21"/>
      <c r="K29" s="21"/>
      <c r="L29" s="21"/>
      <c r="M29" s="21"/>
      <c r="N29" s="21"/>
      <c r="O29" s="21"/>
    </row>
    <row r="30" spans="1:21" ht="21" customHeight="1">
      <c r="A30" s="30" t="s">
        <v>20</v>
      </c>
      <c r="B30" s="8">
        <v>934</v>
      </c>
      <c r="C30" s="9" t="s">
        <v>12</v>
      </c>
      <c r="D30" s="9"/>
      <c r="E30" s="9"/>
      <c r="F30" s="8"/>
      <c r="G30" s="22">
        <f t="shared" ref="G30:O30" si="26">G43+G31</f>
        <v>48599570.229999997</v>
      </c>
      <c r="H30" s="22">
        <f t="shared" si="26"/>
        <v>340000</v>
      </c>
      <c r="I30" s="22">
        <f t="shared" si="26"/>
        <v>48939570.229999997</v>
      </c>
      <c r="J30" s="22">
        <f t="shared" si="26"/>
        <v>15699317</v>
      </c>
      <c r="K30" s="22">
        <f t="shared" si="26"/>
        <v>0</v>
      </c>
      <c r="L30" s="22">
        <f t="shared" si="26"/>
        <v>15699317</v>
      </c>
      <c r="M30" s="22">
        <f t="shared" si="26"/>
        <v>17130530</v>
      </c>
      <c r="N30" s="22">
        <f t="shared" si="26"/>
        <v>0</v>
      </c>
      <c r="O30" s="22">
        <f t="shared" si="26"/>
        <v>17130530</v>
      </c>
    </row>
    <row r="31" spans="1:21" ht="24">
      <c r="A31" s="24" t="s">
        <v>65</v>
      </c>
      <c r="B31" s="8">
        <v>934</v>
      </c>
      <c r="C31" s="9" t="s">
        <v>12</v>
      </c>
      <c r="D31" s="9" t="s">
        <v>66</v>
      </c>
      <c r="E31" s="9"/>
      <c r="F31" s="9"/>
      <c r="G31" s="22">
        <f>G32+G33+G35+G41+G34+G36+G42+G37+G38+G39+G40</f>
        <v>48199570.229999997</v>
      </c>
      <c r="H31" s="22">
        <f t="shared" ref="H31:I31" si="27">H32+H33+H35+H41+H34+H36+H42+H37+H38+H39+H40</f>
        <v>340000</v>
      </c>
      <c r="I31" s="22">
        <f t="shared" si="27"/>
        <v>48539570.229999997</v>
      </c>
      <c r="J31" s="22">
        <f t="shared" ref="J31" si="28">J32+J33+J35+J41+J34+J36+J42+J37+J38+J39+J40</f>
        <v>15139317</v>
      </c>
      <c r="K31" s="22">
        <f t="shared" ref="K31" si="29">K32+K33+K35+K41+K34+K36+K42+K37+K38+K39+K40</f>
        <v>0</v>
      </c>
      <c r="L31" s="22">
        <f t="shared" ref="L31" si="30">L32+L33+L35+L41+L34+L36+L42+L37+L38+L39+L40</f>
        <v>15139317</v>
      </c>
      <c r="M31" s="22">
        <f t="shared" ref="M31" si="31">M32+M33+M35+M41+M34+M36+M42+M37+M38+M39+M40</f>
        <v>16550530</v>
      </c>
      <c r="N31" s="22">
        <f t="shared" ref="N31" si="32">N32+N33+N35+N41+N34+N36+N42+N37+N38+N39+N40</f>
        <v>0</v>
      </c>
      <c r="O31" s="22">
        <f t="shared" ref="O31" si="33">O32+O33+O35+O41+O34+O36+O42+O37+O38+O39+O40</f>
        <v>16550530</v>
      </c>
    </row>
    <row r="32" spans="1:21" ht="48">
      <c r="A32" s="23" t="s">
        <v>70</v>
      </c>
      <c r="B32" s="3">
        <v>934</v>
      </c>
      <c r="C32" s="4" t="s">
        <v>12</v>
      </c>
      <c r="D32" s="4" t="s">
        <v>66</v>
      </c>
      <c r="E32" s="4" t="s">
        <v>89</v>
      </c>
      <c r="F32" s="4" t="s">
        <v>63</v>
      </c>
      <c r="G32" s="21">
        <v>5017739.3899999997</v>
      </c>
      <c r="H32" s="26">
        <v>370000</v>
      </c>
      <c r="I32" s="21">
        <f>G32+H32</f>
        <v>5387739.3899999997</v>
      </c>
      <c r="J32" s="21">
        <v>6981400</v>
      </c>
      <c r="K32" s="21">
        <v>0</v>
      </c>
      <c r="L32" s="21">
        <f>J32+K32</f>
        <v>6981400</v>
      </c>
      <c r="M32" s="21">
        <v>8050600</v>
      </c>
      <c r="N32" s="21">
        <v>0</v>
      </c>
      <c r="O32" s="21">
        <f>M32+N32</f>
        <v>8050600</v>
      </c>
      <c r="Q32" s="45" t="s">
        <v>166</v>
      </c>
      <c r="R32" s="52"/>
      <c r="S32" s="50">
        <v>812392.86</v>
      </c>
    </row>
    <row r="33" spans="1:21" ht="48">
      <c r="A33" s="23" t="s">
        <v>70</v>
      </c>
      <c r="B33" s="3">
        <v>934</v>
      </c>
      <c r="C33" s="4" t="s">
        <v>12</v>
      </c>
      <c r="D33" s="4" t="s">
        <v>66</v>
      </c>
      <c r="E33" s="4" t="s">
        <v>154</v>
      </c>
      <c r="F33" s="4" t="s">
        <v>63</v>
      </c>
      <c r="G33" s="21">
        <v>433577</v>
      </c>
      <c r="H33" s="26">
        <v>0</v>
      </c>
      <c r="I33" s="21">
        <f>G33+H33</f>
        <v>433577</v>
      </c>
      <c r="J33" s="21">
        <v>0</v>
      </c>
      <c r="K33" s="21">
        <v>0</v>
      </c>
      <c r="L33" s="21">
        <f>J33+K33</f>
        <v>0</v>
      </c>
      <c r="M33" s="21">
        <v>0</v>
      </c>
      <c r="N33" s="21">
        <v>0</v>
      </c>
      <c r="O33" s="21">
        <f>M33+N33</f>
        <v>0</v>
      </c>
      <c r="Q33" s="50"/>
      <c r="U33" s="50"/>
    </row>
    <row r="34" spans="1:21" ht="48">
      <c r="A34" s="23" t="s">
        <v>70</v>
      </c>
      <c r="B34" s="3">
        <v>934</v>
      </c>
      <c r="C34" s="4" t="s">
        <v>12</v>
      </c>
      <c r="D34" s="4" t="s">
        <v>66</v>
      </c>
      <c r="E34" s="4" t="s">
        <v>155</v>
      </c>
      <c r="F34" s="4" t="s">
        <v>63</v>
      </c>
      <c r="G34" s="21">
        <v>22915.79</v>
      </c>
      <c r="H34" s="26">
        <v>0</v>
      </c>
      <c r="I34" s="21">
        <f t="shared" ref="I34" si="34">G34+H34</f>
        <v>22915.79</v>
      </c>
      <c r="J34" s="21">
        <v>0</v>
      </c>
      <c r="K34" s="21">
        <v>0</v>
      </c>
      <c r="L34" s="21">
        <f t="shared" ref="L34:L41" si="35">J34+K34</f>
        <v>0</v>
      </c>
      <c r="M34" s="21">
        <v>0</v>
      </c>
      <c r="N34" s="21">
        <v>0</v>
      </c>
      <c r="O34" s="21">
        <f t="shared" ref="O34:O41" si="36">M34+N34</f>
        <v>0</v>
      </c>
      <c r="Q34" s="51"/>
    </row>
    <row r="35" spans="1:21" ht="48">
      <c r="A35" s="23" t="s">
        <v>70</v>
      </c>
      <c r="B35" s="3">
        <v>934</v>
      </c>
      <c r="C35" s="4" t="s">
        <v>12</v>
      </c>
      <c r="D35" s="4" t="s">
        <v>66</v>
      </c>
      <c r="E35" s="4" t="s">
        <v>91</v>
      </c>
      <c r="F35" s="4" t="s">
        <v>63</v>
      </c>
      <c r="G35" s="21">
        <v>325330.84000000003</v>
      </c>
      <c r="H35" s="26">
        <v>-30000</v>
      </c>
      <c r="I35" s="21">
        <f t="shared" ref="I35:I41" si="37">G35+H35</f>
        <v>295330.84000000003</v>
      </c>
      <c r="J35" s="21">
        <v>5237917</v>
      </c>
      <c r="K35" s="21">
        <v>0</v>
      </c>
      <c r="L35" s="21">
        <f t="shared" si="35"/>
        <v>5237917</v>
      </c>
      <c r="M35" s="21">
        <v>5369930</v>
      </c>
      <c r="N35" s="21">
        <v>0</v>
      </c>
      <c r="O35" s="21">
        <f t="shared" si="36"/>
        <v>5369930</v>
      </c>
      <c r="Q35" s="55" t="s">
        <v>167</v>
      </c>
      <c r="R35" s="50"/>
    </row>
    <row r="36" spans="1:21" ht="48">
      <c r="A36" s="23" t="s">
        <v>70</v>
      </c>
      <c r="B36" s="3">
        <v>934</v>
      </c>
      <c r="C36" s="4" t="s">
        <v>12</v>
      </c>
      <c r="D36" s="4" t="s">
        <v>66</v>
      </c>
      <c r="E36" s="4" t="s">
        <v>91</v>
      </c>
      <c r="F36" s="4" t="s">
        <v>105</v>
      </c>
      <c r="G36" s="21">
        <v>0</v>
      </c>
      <c r="H36" s="26">
        <v>0</v>
      </c>
      <c r="I36" s="21">
        <f t="shared" ref="I36" si="38">G36+H36</f>
        <v>0</v>
      </c>
      <c r="J36" s="21">
        <v>0</v>
      </c>
      <c r="K36" s="21">
        <v>0</v>
      </c>
      <c r="L36" s="21">
        <f t="shared" si="35"/>
        <v>0</v>
      </c>
      <c r="M36" s="21">
        <v>0</v>
      </c>
      <c r="N36" s="21">
        <v>0</v>
      </c>
      <c r="O36" s="21">
        <f t="shared" si="36"/>
        <v>0</v>
      </c>
      <c r="Q36" s="50"/>
    </row>
    <row r="37" spans="1:21" ht="48">
      <c r="A37" s="23" t="s">
        <v>70</v>
      </c>
      <c r="B37" s="3">
        <v>934</v>
      </c>
      <c r="C37" s="4" t="s">
        <v>12</v>
      </c>
      <c r="D37" s="4" t="s">
        <v>66</v>
      </c>
      <c r="E37" s="4" t="s">
        <v>90</v>
      </c>
      <c r="F37" s="4" t="s">
        <v>63</v>
      </c>
      <c r="G37" s="21">
        <v>1485423</v>
      </c>
      <c r="H37" s="26">
        <v>0</v>
      </c>
      <c r="I37" s="21">
        <f>G37+H37</f>
        <v>1485423</v>
      </c>
      <c r="J37" s="21">
        <v>1919000</v>
      </c>
      <c r="K37" s="21">
        <v>0</v>
      </c>
      <c r="L37" s="21">
        <f>J37+K37</f>
        <v>1919000</v>
      </c>
      <c r="M37" s="21">
        <v>1919000</v>
      </c>
      <c r="N37" s="21">
        <v>0</v>
      </c>
      <c r="O37" s="21">
        <f>M37+N37</f>
        <v>1919000</v>
      </c>
      <c r="Q37" s="50"/>
    </row>
    <row r="38" spans="1:21" ht="48">
      <c r="A38" s="23" t="s">
        <v>70</v>
      </c>
      <c r="B38" s="3">
        <v>934</v>
      </c>
      <c r="C38" s="4" t="s">
        <v>12</v>
      </c>
      <c r="D38" s="4" t="s">
        <v>66</v>
      </c>
      <c r="E38" s="4" t="s">
        <v>119</v>
      </c>
      <c r="F38" s="4" t="s">
        <v>63</v>
      </c>
      <c r="G38" s="21">
        <v>78184.210000000006</v>
      </c>
      <c r="H38" s="26">
        <v>0</v>
      </c>
      <c r="I38" s="21">
        <f t="shared" ref="I38" si="39">G38+H38</f>
        <v>78184.210000000006</v>
      </c>
      <c r="J38" s="21">
        <v>101000</v>
      </c>
      <c r="K38" s="21">
        <v>0</v>
      </c>
      <c r="L38" s="21">
        <f t="shared" ref="L38" si="40">J38+K38</f>
        <v>101000</v>
      </c>
      <c r="M38" s="21">
        <v>101000</v>
      </c>
      <c r="N38" s="21">
        <v>0</v>
      </c>
      <c r="O38" s="21">
        <f t="shared" ref="O38" si="41">M38+N38</f>
        <v>101000</v>
      </c>
      <c r="Q38" s="51"/>
      <c r="R38" s="52"/>
    </row>
    <row r="39" spans="1:21" ht="48">
      <c r="A39" s="23" t="s">
        <v>70</v>
      </c>
      <c r="B39" s="3">
        <v>934</v>
      </c>
      <c r="C39" s="4" t="s">
        <v>12</v>
      </c>
      <c r="D39" s="4" t="s">
        <v>66</v>
      </c>
      <c r="E39" s="4" t="s">
        <v>156</v>
      </c>
      <c r="F39" s="4" t="s">
        <v>63</v>
      </c>
      <c r="G39" s="21">
        <v>40427800</v>
      </c>
      <c r="H39" s="21">
        <v>0</v>
      </c>
      <c r="I39" s="21">
        <f>G39+H39</f>
        <v>40427800</v>
      </c>
      <c r="J39" s="21">
        <v>0</v>
      </c>
      <c r="K39" s="21">
        <v>0</v>
      </c>
      <c r="L39" s="21">
        <f>J39+K39</f>
        <v>0</v>
      </c>
      <c r="M39" s="21">
        <v>0</v>
      </c>
      <c r="N39" s="21">
        <v>0</v>
      </c>
      <c r="O39" s="21">
        <f>M39+N39</f>
        <v>0</v>
      </c>
      <c r="Q39" s="50"/>
      <c r="U39" s="10"/>
    </row>
    <row r="40" spans="1:21" ht="48">
      <c r="A40" s="23" t="s">
        <v>70</v>
      </c>
      <c r="B40" s="3">
        <v>934</v>
      </c>
      <c r="C40" s="4" t="s">
        <v>12</v>
      </c>
      <c r="D40" s="4" t="s">
        <v>66</v>
      </c>
      <c r="E40" s="4" t="s">
        <v>157</v>
      </c>
      <c r="F40" s="4" t="s">
        <v>63</v>
      </c>
      <c r="G40" s="21">
        <v>408600</v>
      </c>
      <c r="H40" s="21">
        <v>0</v>
      </c>
      <c r="I40" s="21">
        <f t="shared" ref="I40" si="42">G40+H40</f>
        <v>408600</v>
      </c>
      <c r="J40" s="21">
        <v>0</v>
      </c>
      <c r="K40" s="21">
        <v>0</v>
      </c>
      <c r="L40" s="21">
        <f t="shared" ref="L40" si="43">J40+K40</f>
        <v>0</v>
      </c>
      <c r="M40" s="21">
        <v>0</v>
      </c>
      <c r="N40" s="21">
        <v>0</v>
      </c>
      <c r="O40" s="21">
        <f t="shared" ref="O40" si="44">M40+N40</f>
        <v>0</v>
      </c>
      <c r="Q40" s="50"/>
      <c r="U40" s="10"/>
    </row>
    <row r="41" spans="1:21" ht="48">
      <c r="A41" s="23" t="s">
        <v>70</v>
      </c>
      <c r="B41" s="3">
        <v>934</v>
      </c>
      <c r="C41" s="4" t="s">
        <v>12</v>
      </c>
      <c r="D41" s="4" t="s">
        <v>66</v>
      </c>
      <c r="E41" s="4" t="s">
        <v>104</v>
      </c>
      <c r="F41" s="4" t="s">
        <v>63</v>
      </c>
      <c r="G41" s="21">
        <v>0</v>
      </c>
      <c r="H41" s="21">
        <v>0</v>
      </c>
      <c r="I41" s="21">
        <f t="shared" si="37"/>
        <v>0</v>
      </c>
      <c r="J41" s="21">
        <v>100000</v>
      </c>
      <c r="K41" s="21">
        <v>0</v>
      </c>
      <c r="L41" s="21">
        <f t="shared" si="35"/>
        <v>100000</v>
      </c>
      <c r="M41" s="21">
        <v>100000</v>
      </c>
      <c r="N41" s="21">
        <v>0</v>
      </c>
      <c r="O41" s="21">
        <f t="shared" si="36"/>
        <v>100000</v>
      </c>
      <c r="Q41" s="50"/>
      <c r="R41" s="50"/>
    </row>
    <row r="42" spans="1:21" ht="48">
      <c r="A42" s="23" t="s">
        <v>70</v>
      </c>
      <c r="B42" s="3">
        <v>934</v>
      </c>
      <c r="C42" s="4" t="s">
        <v>12</v>
      </c>
      <c r="D42" s="4" t="s">
        <v>66</v>
      </c>
      <c r="E42" s="4" t="s">
        <v>113</v>
      </c>
      <c r="F42" s="4" t="s">
        <v>63</v>
      </c>
      <c r="G42" s="21">
        <v>0</v>
      </c>
      <c r="H42" s="21">
        <v>0</v>
      </c>
      <c r="I42" s="21">
        <f t="shared" ref="I42" si="45">G42+H42</f>
        <v>0</v>
      </c>
      <c r="J42" s="21">
        <v>800000</v>
      </c>
      <c r="K42" s="21">
        <v>0</v>
      </c>
      <c r="L42" s="21">
        <f t="shared" ref="L42" si="46">J42+K42</f>
        <v>800000</v>
      </c>
      <c r="M42" s="21">
        <v>1010000</v>
      </c>
      <c r="N42" s="21">
        <v>0</v>
      </c>
      <c r="O42" s="21">
        <f t="shared" ref="O42" si="47">M42+N42</f>
        <v>1010000</v>
      </c>
    </row>
    <row r="43" spans="1:21" ht="25.5">
      <c r="A43" s="30" t="s">
        <v>21</v>
      </c>
      <c r="B43" s="8">
        <v>934</v>
      </c>
      <c r="C43" s="9" t="s">
        <v>12</v>
      </c>
      <c r="D43" s="9" t="s">
        <v>22</v>
      </c>
      <c r="E43" s="9"/>
      <c r="F43" s="8"/>
      <c r="G43" s="22">
        <f>G44+G45</f>
        <v>400000</v>
      </c>
      <c r="H43" s="22">
        <f t="shared" ref="H43:I43" si="48">H44+H45</f>
        <v>0</v>
      </c>
      <c r="I43" s="22">
        <f t="shared" si="48"/>
        <v>400000</v>
      </c>
      <c r="J43" s="22">
        <f>J44+J45</f>
        <v>560000</v>
      </c>
      <c r="K43" s="22">
        <f t="shared" ref="K43:L43" si="49">K44+K45</f>
        <v>0</v>
      </c>
      <c r="L43" s="22">
        <f t="shared" si="49"/>
        <v>560000</v>
      </c>
      <c r="M43" s="22">
        <f>M44+M45</f>
        <v>580000</v>
      </c>
      <c r="N43" s="22">
        <f t="shared" ref="N43:O43" si="50">N44+N45</f>
        <v>0</v>
      </c>
      <c r="O43" s="22">
        <f t="shared" si="50"/>
        <v>580000</v>
      </c>
    </row>
    <row r="44" spans="1:21" ht="48">
      <c r="A44" s="23" t="s">
        <v>70</v>
      </c>
      <c r="B44" s="3">
        <v>934</v>
      </c>
      <c r="C44" s="4" t="s">
        <v>12</v>
      </c>
      <c r="D44" s="4" t="s">
        <v>22</v>
      </c>
      <c r="E44" s="4" t="s">
        <v>92</v>
      </c>
      <c r="F44" s="3">
        <v>244</v>
      </c>
      <c r="G44" s="21">
        <v>359950</v>
      </c>
      <c r="H44" s="21">
        <v>34000</v>
      </c>
      <c r="I44" s="21">
        <f>G44+H44</f>
        <v>393950</v>
      </c>
      <c r="J44" s="21">
        <v>520000</v>
      </c>
      <c r="K44" s="21">
        <v>0</v>
      </c>
      <c r="L44" s="21">
        <f>J44+K44</f>
        <v>520000</v>
      </c>
      <c r="M44" s="21">
        <v>540000</v>
      </c>
      <c r="N44" s="21">
        <v>0</v>
      </c>
      <c r="O44" s="21">
        <f>M44+N44</f>
        <v>540000</v>
      </c>
      <c r="Q44" s="45" t="s">
        <v>170</v>
      </c>
    </row>
    <row r="45" spans="1:21" ht="48">
      <c r="A45" s="23" t="s">
        <v>70</v>
      </c>
      <c r="B45" s="3">
        <v>934</v>
      </c>
      <c r="C45" s="4" t="s">
        <v>12</v>
      </c>
      <c r="D45" s="4" t="s">
        <v>22</v>
      </c>
      <c r="E45" s="4" t="s">
        <v>93</v>
      </c>
      <c r="F45" s="3">
        <v>244</v>
      </c>
      <c r="G45" s="21">
        <v>40050</v>
      </c>
      <c r="H45" s="21">
        <v>-34000</v>
      </c>
      <c r="I45" s="21">
        <f>G45+H45</f>
        <v>6050</v>
      </c>
      <c r="J45" s="21">
        <v>40000</v>
      </c>
      <c r="K45" s="21">
        <v>0</v>
      </c>
      <c r="L45" s="21">
        <f>J45+K45</f>
        <v>40000</v>
      </c>
      <c r="M45" s="21">
        <v>40000</v>
      </c>
      <c r="N45" s="21">
        <v>0</v>
      </c>
      <c r="O45" s="21">
        <f>M45+N45</f>
        <v>40000</v>
      </c>
      <c r="Q45" s="45" t="s">
        <v>171</v>
      </c>
    </row>
    <row r="46" spans="1:21">
      <c r="A46" s="27"/>
      <c r="B46" s="3">
        <v>934</v>
      </c>
      <c r="C46" s="4"/>
      <c r="D46" s="4"/>
      <c r="E46" s="4"/>
      <c r="F46" s="3"/>
      <c r="G46" s="21"/>
      <c r="H46" s="21"/>
      <c r="I46" s="21"/>
      <c r="J46" s="21"/>
      <c r="K46" s="21"/>
      <c r="L46" s="21"/>
      <c r="M46" s="21"/>
      <c r="N46" s="21"/>
      <c r="O46" s="21"/>
    </row>
    <row r="47" spans="1:21" ht="23.25" customHeight="1">
      <c r="A47" s="30" t="s">
        <v>13</v>
      </c>
      <c r="B47" s="8">
        <v>934</v>
      </c>
      <c r="C47" s="9" t="s">
        <v>14</v>
      </c>
      <c r="D47" s="9"/>
      <c r="E47" s="9"/>
      <c r="F47" s="8"/>
      <c r="G47" s="22">
        <f t="shared" ref="G47:O47" si="51">G48+G53+G63</f>
        <v>31045722.859999999</v>
      </c>
      <c r="H47" s="22">
        <f t="shared" si="51"/>
        <v>-1396000</v>
      </c>
      <c r="I47" s="22">
        <f t="shared" si="51"/>
        <v>29649722.859999999</v>
      </c>
      <c r="J47" s="22">
        <f t="shared" si="51"/>
        <v>21496783</v>
      </c>
      <c r="K47" s="22">
        <f t="shared" si="51"/>
        <v>0</v>
      </c>
      <c r="L47" s="22">
        <f t="shared" si="51"/>
        <v>21496783</v>
      </c>
      <c r="M47" s="22">
        <f t="shared" si="51"/>
        <v>24639270</v>
      </c>
      <c r="N47" s="22">
        <f t="shared" si="51"/>
        <v>0</v>
      </c>
      <c r="O47" s="22">
        <f t="shared" si="51"/>
        <v>24639270</v>
      </c>
    </row>
    <row r="48" spans="1:21">
      <c r="A48" s="30" t="s">
        <v>27</v>
      </c>
      <c r="B48" s="8">
        <v>934</v>
      </c>
      <c r="C48" s="9" t="s">
        <v>14</v>
      </c>
      <c r="D48" s="9" t="s">
        <v>10</v>
      </c>
      <c r="E48" s="9"/>
      <c r="F48" s="8"/>
      <c r="G48" s="22">
        <f t="shared" ref="G48:O48" si="52">G49+G50+G51</f>
        <v>2273334</v>
      </c>
      <c r="H48" s="22">
        <f t="shared" si="52"/>
        <v>0</v>
      </c>
      <c r="I48" s="22">
        <f t="shared" si="52"/>
        <v>2273334</v>
      </c>
      <c r="J48" s="22">
        <f t="shared" si="52"/>
        <v>3733333</v>
      </c>
      <c r="K48" s="22">
        <f t="shared" si="52"/>
        <v>0</v>
      </c>
      <c r="L48" s="22">
        <f t="shared" si="52"/>
        <v>3733333</v>
      </c>
      <c r="M48" s="22">
        <f t="shared" si="52"/>
        <v>2600000</v>
      </c>
      <c r="N48" s="22">
        <f t="shared" si="52"/>
        <v>0</v>
      </c>
      <c r="O48" s="22">
        <f t="shared" si="52"/>
        <v>2600000</v>
      </c>
    </row>
    <row r="49" spans="1:18" ht="53.25" customHeight="1">
      <c r="A49" s="23" t="s">
        <v>71</v>
      </c>
      <c r="B49" s="3">
        <v>934</v>
      </c>
      <c r="C49" s="4" t="s">
        <v>14</v>
      </c>
      <c r="D49" s="4" t="s">
        <v>10</v>
      </c>
      <c r="E49" s="4" t="s">
        <v>94</v>
      </c>
      <c r="F49" s="3">
        <v>243</v>
      </c>
      <c r="G49" s="21">
        <v>300000</v>
      </c>
      <c r="H49" s="26">
        <v>0</v>
      </c>
      <c r="I49" s="21">
        <f t="shared" ref="I49" si="53">G49+H49</f>
        <v>300000</v>
      </c>
      <c r="J49" s="21">
        <v>600000</v>
      </c>
      <c r="K49" s="26">
        <v>0</v>
      </c>
      <c r="L49" s="21">
        <f t="shared" ref="L49:L51" si="54">J49+K49</f>
        <v>600000</v>
      </c>
      <c r="M49" s="21">
        <v>600000</v>
      </c>
      <c r="N49" s="26">
        <v>0</v>
      </c>
      <c r="O49" s="21">
        <f t="shared" ref="O49:O51" si="55">M49+N49</f>
        <v>600000</v>
      </c>
    </row>
    <row r="50" spans="1:18" ht="55.5" customHeight="1">
      <c r="A50" s="23" t="s">
        <v>70</v>
      </c>
      <c r="B50" s="3">
        <v>934</v>
      </c>
      <c r="C50" s="4" t="s">
        <v>14</v>
      </c>
      <c r="D50" s="4" t="s">
        <v>10</v>
      </c>
      <c r="E50" s="4" t="s">
        <v>94</v>
      </c>
      <c r="F50" s="3">
        <v>244</v>
      </c>
      <c r="G50" s="21">
        <v>1100000</v>
      </c>
      <c r="H50" s="26">
        <v>0</v>
      </c>
      <c r="I50" s="21">
        <f t="shared" ref="I50" si="56">G50+H50</f>
        <v>1100000</v>
      </c>
      <c r="J50" s="21">
        <v>2000000</v>
      </c>
      <c r="K50" s="26">
        <v>0</v>
      </c>
      <c r="L50" s="21">
        <f t="shared" si="54"/>
        <v>2000000</v>
      </c>
      <c r="M50" s="21">
        <v>2000000</v>
      </c>
      <c r="N50" s="26">
        <v>0</v>
      </c>
      <c r="O50" s="21">
        <f t="shared" si="55"/>
        <v>2000000</v>
      </c>
      <c r="Q50" s="54"/>
      <c r="R50" s="48"/>
    </row>
    <row r="51" spans="1:18" ht="75" customHeight="1">
      <c r="A51" s="37" t="s">
        <v>102</v>
      </c>
      <c r="B51" s="3">
        <v>934</v>
      </c>
      <c r="C51" s="4" t="s">
        <v>14</v>
      </c>
      <c r="D51" s="4" t="s">
        <v>10</v>
      </c>
      <c r="E51" s="39" t="s">
        <v>139</v>
      </c>
      <c r="F51" s="38">
        <v>412</v>
      </c>
      <c r="G51" s="21">
        <v>873334</v>
      </c>
      <c r="H51" s="26">
        <v>0</v>
      </c>
      <c r="I51" s="21">
        <f t="shared" ref="I51" si="57">G51+H51</f>
        <v>873334</v>
      </c>
      <c r="J51" s="21">
        <v>1133333</v>
      </c>
      <c r="K51" s="26">
        <v>0</v>
      </c>
      <c r="L51" s="21">
        <f t="shared" si="54"/>
        <v>1133333</v>
      </c>
      <c r="M51" s="21">
        <v>0</v>
      </c>
      <c r="N51" s="26">
        <v>0</v>
      </c>
      <c r="O51" s="21">
        <f t="shared" si="55"/>
        <v>0</v>
      </c>
      <c r="Q51" s="1"/>
    </row>
    <row r="52" spans="1:18">
      <c r="A52" s="30"/>
      <c r="B52" s="8"/>
      <c r="C52" s="9"/>
      <c r="D52" s="9"/>
      <c r="E52" s="9"/>
      <c r="F52" s="8"/>
      <c r="G52" s="22"/>
      <c r="H52" s="22"/>
      <c r="I52" s="22"/>
      <c r="J52" s="22"/>
      <c r="K52" s="22"/>
      <c r="L52" s="22"/>
      <c r="M52" s="22"/>
      <c r="N52" s="22"/>
      <c r="O52" s="22"/>
      <c r="Q52" s="1"/>
    </row>
    <row r="53" spans="1:18">
      <c r="A53" s="30" t="s">
        <v>15</v>
      </c>
      <c r="B53" s="8">
        <v>934</v>
      </c>
      <c r="C53" s="9" t="s">
        <v>14</v>
      </c>
      <c r="D53" s="9" t="s">
        <v>11</v>
      </c>
      <c r="E53" s="9"/>
      <c r="F53" s="8"/>
      <c r="G53" s="22">
        <f>G54+G55+G56+G57+G58+G59+G61+G60</f>
        <v>5237571.8599999994</v>
      </c>
      <c r="H53" s="22">
        <f t="shared" ref="H53:O53" si="58">H54+H55+H56+H57+H58+H59+H61+H60</f>
        <v>-707900</v>
      </c>
      <c r="I53" s="22">
        <f t="shared" si="58"/>
        <v>4529671.8599999994</v>
      </c>
      <c r="J53" s="22">
        <f t="shared" si="58"/>
        <v>746200</v>
      </c>
      <c r="K53" s="22">
        <f t="shared" si="58"/>
        <v>0</v>
      </c>
      <c r="L53" s="22">
        <f t="shared" si="58"/>
        <v>746200</v>
      </c>
      <c r="M53" s="22">
        <f t="shared" si="58"/>
        <v>3846200</v>
      </c>
      <c r="N53" s="22">
        <f t="shared" si="58"/>
        <v>0</v>
      </c>
      <c r="O53" s="22">
        <f t="shared" si="58"/>
        <v>3846200</v>
      </c>
      <c r="Q53" s="1"/>
    </row>
    <row r="54" spans="1:18" ht="53.25" customHeight="1">
      <c r="A54" s="23" t="s">
        <v>70</v>
      </c>
      <c r="B54" s="3">
        <v>934</v>
      </c>
      <c r="C54" s="4" t="s">
        <v>14</v>
      </c>
      <c r="D54" s="4" t="s">
        <v>11</v>
      </c>
      <c r="E54" s="4" t="s">
        <v>140</v>
      </c>
      <c r="F54" s="4" t="s">
        <v>63</v>
      </c>
      <c r="G54" s="21">
        <v>736300</v>
      </c>
      <c r="H54" s="26">
        <v>-252600</v>
      </c>
      <c r="I54" s="21">
        <f t="shared" ref="I54" si="59">G54+H54</f>
        <v>483700</v>
      </c>
      <c r="J54" s="21">
        <v>274600</v>
      </c>
      <c r="K54" s="21">
        <v>0</v>
      </c>
      <c r="L54" s="21">
        <f t="shared" ref="L54:L55" si="60">J54+K54</f>
        <v>274600</v>
      </c>
      <c r="M54" s="21">
        <v>274600</v>
      </c>
      <c r="N54" s="21">
        <v>0</v>
      </c>
      <c r="O54" s="21">
        <f t="shared" ref="O54:O55" si="61">M54+N54</f>
        <v>274600</v>
      </c>
      <c r="Q54" s="54" t="s">
        <v>164</v>
      </c>
    </row>
    <row r="55" spans="1:18" ht="54" customHeight="1">
      <c r="A55" s="23" t="s">
        <v>70</v>
      </c>
      <c r="B55" s="3">
        <v>934</v>
      </c>
      <c r="C55" s="4" t="s">
        <v>14</v>
      </c>
      <c r="D55" s="4" t="s">
        <v>11</v>
      </c>
      <c r="E55" s="4" t="s">
        <v>141</v>
      </c>
      <c r="F55" s="4" t="s">
        <v>63</v>
      </c>
      <c r="G55" s="21">
        <v>417300</v>
      </c>
      <c r="H55" s="26">
        <v>700</v>
      </c>
      <c r="I55" s="21">
        <f t="shared" ref="I55" si="62">G55+H55</f>
        <v>418000</v>
      </c>
      <c r="J55" s="21">
        <v>0</v>
      </c>
      <c r="K55" s="21">
        <v>0</v>
      </c>
      <c r="L55" s="21">
        <f t="shared" si="60"/>
        <v>0</v>
      </c>
      <c r="M55" s="21">
        <v>0</v>
      </c>
      <c r="N55" s="21">
        <v>0</v>
      </c>
      <c r="O55" s="21">
        <f t="shared" si="61"/>
        <v>0</v>
      </c>
      <c r="Q55" s="54" t="s">
        <v>165</v>
      </c>
    </row>
    <row r="56" spans="1:18" ht="54" customHeight="1">
      <c r="A56" s="23" t="s">
        <v>70</v>
      </c>
      <c r="B56" s="3">
        <v>934</v>
      </c>
      <c r="C56" s="4" t="s">
        <v>14</v>
      </c>
      <c r="D56" s="4" t="s">
        <v>11</v>
      </c>
      <c r="E56" s="4" t="s">
        <v>142</v>
      </c>
      <c r="F56" s="4" t="s">
        <v>63</v>
      </c>
      <c r="G56" s="21">
        <v>503900</v>
      </c>
      <c r="H56" s="26">
        <v>-456000</v>
      </c>
      <c r="I56" s="21">
        <f t="shared" ref="I56" si="63">G56+H56</f>
        <v>47900</v>
      </c>
      <c r="J56" s="21">
        <v>291600</v>
      </c>
      <c r="K56" s="21">
        <v>0</v>
      </c>
      <c r="L56" s="21">
        <f t="shared" ref="L56" si="64">J56+K56</f>
        <v>291600</v>
      </c>
      <c r="M56" s="21">
        <v>291600</v>
      </c>
      <c r="N56" s="21">
        <v>0</v>
      </c>
      <c r="O56" s="21">
        <f t="shared" ref="O56" si="65">M56+N56</f>
        <v>291600</v>
      </c>
      <c r="Q56" s="1"/>
    </row>
    <row r="57" spans="1:18" ht="159.75" customHeight="1">
      <c r="A57" s="23" t="s">
        <v>129</v>
      </c>
      <c r="B57" s="38">
        <v>934</v>
      </c>
      <c r="C57" s="39" t="s">
        <v>14</v>
      </c>
      <c r="D57" s="39" t="s">
        <v>11</v>
      </c>
      <c r="E57" s="39" t="s">
        <v>143</v>
      </c>
      <c r="F57" s="39" t="s">
        <v>128</v>
      </c>
      <c r="G57" s="21">
        <v>0</v>
      </c>
      <c r="H57" s="26">
        <v>0</v>
      </c>
      <c r="I57" s="21">
        <f t="shared" ref="I57:I61" si="66">G57+H57</f>
        <v>0</v>
      </c>
      <c r="J57" s="21">
        <v>0</v>
      </c>
      <c r="K57" s="26">
        <v>0</v>
      </c>
      <c r="L57" s="21">
        <f t="shared" ref="L57:L61" si="67">J57+K57</f>
        <v>0</v>
      </c>
      <c r="M57" s="21">
        <v>0</v>
      </c>
      <c r="N57" s="26">
        <v>0</v>
      </c>
      <c r="O57" s="21">
        <f t="shared" ref="O57:O61" si="68">M57+N57</f>
        <v>0</v>
      </c>
    </row>
    <row r="58" spans="1:18" ht="158.25" customHeight="1">
      <c r="A58" s="47" t="s">
        <v>129</v>
      </c>
      <c r="B58" s="38">
        <v>934</v>
      </c>
      <c r="C58" s="39" t="s">
        <v>14</v>
      </c>
      <c r="D58" s="39" t="s">
        <v>11</v>
      </c>
      <c r="E58" s="39" t="s">
        <v>144</v>
      </c>
      <c r="F58" s="39" t="s">
        <v>128</v>
      </c>
      <c r="G58" s="21">
        <v>0</v>
      </c>
      <c r="H58" s="26">
        <v>0</v>
      </c>
      <c r="I58" s="21">
        <f t="shared" si="66"/>
        <v>0</v>
      </c>
      <c r="J58" s="21">
        <v>180000</v>
      </c>
      <c r="K58" s="26">
        <v>0</v>
      </c>
      <c r="L58" s="21">
        <f t="shared" si="67"/>
        <v>180000</v>
      </c>
      <c r="M58" s="21">
        <v>180000</v>
      </c>
      <c r="N58" s="26">
        <v>0</v>
      </c>
      <c r="O58" s="21">
        <f t="shared" si="68"/>
        <v>180000</v>
      </c>
    </row>
    <row r="59" spans="1:18" ht="75.75" customHeight="1">
      <c r="A59" s="23" t="s">
        <v>73</v>
      </c>
      <c r="B59" s="3">
        <v>934</v>
      </c>
      <c r="C59" s="4" t="s">
        <v>14</v>
      </c>
      <c r="D59" s="4" t="s">
        <v>11</v>
      </c>
      <c r="E59" s="39" t="s">
        <v>145</v>
      </c>
      <c r="F59" s="39" t="s">
        <v>72</v>
      </c>
      <c r="G59" s="21">
        <v>830071.86</v>
      </c>
      <c r="H59" s="26">
        <v>0</v>
      </c>
      <c r="I59" s="21">
        <f t="shared" si="66"/>
        <v>830071.86</v>
      </c>
      <c r="J59" s="21">
        <v>0</v>
      </c>
      <c r="K59" s="26">
        <v>0</v>
      </c>
      <c r="L59" s="21">
        <f t="shared" si="67"/>
        <v>0</v>
      </c>
      <c r="M59" s="21">
        <v>0</v>
      </c>
      <c r="N59" s="26">
        <v>0</v>
      </c>
      <c r="O59" s="21">
        <f t="shared" si="68"/>
        <v>0</v>
      </c>
      <c r="R59" s="45"/>
    </row>
    <row r="60" spans="1:18" ht="48.75" customHeight="1">
      <c r="A60" s="23" t="s">
        <v>70</v>
      </c>
      <c r="B60" s="3">
        <v>934</v>
      </c>
      <c r="C60" s="4" t="s">
        <v>14</v>
      </c>
      <c r="D60" s="4" t="s">
        <v>11</v>
      </c>
      <c r="E60" s="4" t="s">
        <v>158</v>
      </c>
      <c r="F60" s="4" t="s">
        <v>63</v>
      </c>
      <c r="G60" s="21">
        <v>0</v>
      </c>
      <c r="H60" s="26">
        <v>0</v>
      </c>
      <c r="I60" s="21">
        <f t="shared" si="66"/>
        <v>0</v>
      </c>
      <c r="J60" s="21">
        <v>0</v>
      </c>
      <c r="K60" s="21">
        <v>0</v>
      </c>
      <c r="L60" s="21">
        <f t="shared" si="67"/>
        <v>0</v>
      </c>
      <c r="M60" s="21">
        <v>0</v>
      </c>
      <c r="N60" s="21">
        <v>0</v>
      </c>
      <c r="O60" s="21">
        <f t="shared" si="68"/>
        <v>0</v>
      </c>
    </row>
    <row r="61" spans="1:18" ht="96">
      <c r="A61" s="23" t="s">
        <v>77</v>
      </c>
      <c r="B61" s="3">
        <v>934</v>
      </c>
      <c r="C61" s="4" t="s">
        <v>14</v>
      </c>
      <c r="D61" s="4" t="s">
        <v>11</v>
      </c>
      <c r="E61" s="4" t="s">
        <v>95</v>
      </c>
      <c r="F61" s="4" t="s">
        <v>114</v>
      </c>
      <c r="G61" s="21">
        <v>2750000</v>
      </c>
      <c r="H61" s="26">
        <v>0</v>
      </c>
      <c r="I61" s="21">
        <f t="shared" si="66"/>
        <v>2750000</v>
      </c>
      <c r="J61" s="21">
        <v>0</v>
      </c>
      <c r="K61" s="26">
        <v>0</v>
      </c>
      <c r="L61" s="21">
        <f t="shared" si="67"/>
        <v>0</v>
      </c>
      <c r="M61" s="21">
        <v>3100000</v>
      </c>
      <c r="N61" s="26">
        <v>0</v>
      </c>
      <c r="O61" s="21">
        <f t="shared" si="68"/>
        <v>3100000</v>
      </c>
    </row>
    <row r="62" spans="1:18">
      <c r="A62" s="27"/>
      <c r="B62" s="3"/>
      <c r="C62" s="4"/>
      <c r="D62" s="4"/>
      <c r="E62" s="4"/>
      <c r="F62" s="4"/>
      <c r="G62" s="21"/>
      <c r="H62" s="21"/>
      <c r="I62" s="21"/>
      <c r="J62" s="21"/>
      <c r="K62" s="21"/>
      <c r="L62" s="21"/>
      <c r="M62" s="21"/>
      <c r="N62" s="21"/>
      <c r="O62" s="21"/>
    </row>
    <row r="63" spans="1:18">
      <c r="A63" s="30" t="s">
        <v>28</v>
      </c>
      <c r="B63" s="8">
        <v>934</v>
      </c>
      <c r="C63" s="9" t="s">
        <v>14</v>
      </c>
      <c r="D63" s="9" t="s">
        <v>25</v>
      </c>
      <c r="E63" s="9"/>
      <c r="F63" s="9"/>
      <c r="G63" s="22">
        <f>G64+G65+G66+G67+G68+G69+G70+G71+G72+G73+G74+G75+G76</f>
        <v>23534817</v>
      </c>
      <c r="H63" s="22">
        <f t="shared" ref="H63:O63" si="69">H64+H65+H66+H67+H68+H69+H70+H71+H72+H73+H74+H75+H76</f>
        <v>-688100</v>
      </c>
      <c r="I63" s="22">
        <f t="shared" si="69"/>
        <v>22846717</v>
      </c>
      <c r="J63" s="22">
        <f t="shared" si="69"/>
        <v>17017250</v>
      </c>
      <c r="K63" s="22">
        <f t="shared" si="69"/>
        <v>0</v>
      </c>
      <c r="L63" s="22">
        <f t="shared" si="69"/>
        <v>17017250</v>
      </c>
      <c r="M63" s="22">
        <f t="shared" si="69"/>
        <v>18193070</v>
      </c>
      <c r="N63" s="22">
        <f t="shared" si="69"/>
        <v>0</v>
      </c>
      <c r="O63" s="22">
        <f t="shared" si="69"/>
        <v>18193070</v>
      </c>
    </row>
    <row r="64" spans="1:18" ht="210" customHeight="1">
      <c r="A64" s="49" t="s">
        <v>148</v>
      </c>
      <c r="B64" s="3">
        <v>934</v>
      </c>
      <c r="C64" s="4" t="s">
        <v>14</v>
      </c>
      <c r="D64" s="4" t="s">
        <v>25</v>
      </c>
      <c r="E64" s="4" t="s">
        <v>146</v>
      </c>
      <c r="F64" s="4" t="s">
        <v>147</v>
      </c>
      <c r="G64" s="21">
        <v>1706648</v>
      </c>
      <c r="H64" s="26">
        <v>0</v>
      </c>
      <c r="I64" s="21">
        <f t="shared" ref="I64" si="70">G64+H64</f>
        <v>1706648</v>
      </c>
      <c r="J64" s="21">
        <v>0</v>
      </c>
      <c r="K64" s="21">
        <v>0</v>
      </c>
      <c r="L64" s="21">
        <f t="shared" ref="L64" si="71">J64+K64</f>
        <v>0</v>
      </c>
      <c r="M64" s="21">
        <v>0</v>
      </c>
      <c r="N64" s="21">
        <v>0</v>
      </c>
      <c r="O64" s="21">
        <f t="shared" ref="O64" si="72">M64+N64</f>
        <v>0</v>
      </c>
    </row>
    <row r="65" spans="1:22" ht="204">
      <c r="A65" s="49" t="s">
        <v>148</v>
      </c>
      <c r="B65" s="3">
        <v>934</v>
      </c>
      <c r="C65" s="4" t="s">
        <v>14</v>
      </c>
      <c r="D65" s="4" t="s">
        <v>25</v>
      </c>
      <c r="E65" s="4" t="s">
        <v>149</v>
      </c>
      <c r="F65" s="4" t="s">
        <v>147</v>
      </c>
      <c r="G65" s="21">
        <v>0</v>
      </c>
      <c r="H65" s="26">
        <v>0</v>
      </c>
      <c r="I65" s="21">
        <f t="shared" ref="I65:I66" si="73">G65+H65</f>
        <v>0</v>
      </c>
      <c r="J65" s="21">
        <v>0</v>
      </c>
      <c r="K65" s="21">
        <v>0</v>
      </c>
      <c r="L65" s="21">
        <f t="shared" ref="L65:L66" si="74">J65+K65</f>
        <v>0</v>
      </c>
      <c r="M65" s="21">
        <v>0</v>
      </c>
      <c r="N65" s="21">
        <v>0</v>
      </c>
      <c r="O65" s="21">
        <f t="shared" ref="O65:O66" si="75">M65+N65</f>
        <v>0</v>
      </c>
    </row>
    <row r="66" spans="1:22" ht="48">
      <c r="A66" s="23" t="s">
        <v>70</v>
      </c>
      <c r="B66" s="3">
        <v>934</v>
      </c>
      <c r="C66" s="4" t="s">
        <v>14</v>
      </c>
      <c r="D66" s="4" t="s">
        <v>25</v>
      </c>
      <c r="E66" s="4" t="s">
        <v>150</v>
      </c>
      <c r="F66" s="4" t="s">
        <v>63</v>
      </c>
      <c r="G66" s="21">
        <v>1417426</v>
      </c>
      <c r="H66" s="26">
        <v>0</v>
      </c>
      <c r="I66" s="21">
        <f t="shared" si="73"/>
        <v>1417426</v>
      </c>
      <c r="J66" s="21">
        <v>0</v>
      </c>
      <c r="K66" s="21">
        <v>0</v>
      </c>
      <c r="L66" s="21">
        <f t="shared" si="74"/>
        <v>0</v>
      </c>
      <c r="M66" s="21">
        <v>0</v>
      </c>
      <c r="N66" s="21">
        <v>0</v>
      </c>
      <c r="O66" s="21">
        <f t="shared" si="75"/>
        <v>0</v>
      </c>
    </row>
    <row r="67" spans="1:22" ht="48">
      <c r="A67" s="23" t="s">
        <v>70</v>
      </c>
      <c r="B67" s="3">
        <v>934</v>
      </c>
      <c r="C67" s="4" t="s">
        <v>14</v>
      </c>
      <c r="D67" s="4" t="s">
        <v>25</v>
      </c>
      <c r="E67" s="4" t="s">
        <v>151</v>
      </c>
      <c r="F67" s="4" t="s">
        <v>63</v>
      </c>
      <c r="G67" s="21">
        <v>0</v>
      </c>
      <c r="H67" s="26">
        <v>0</v>
      </c>
      <c r="I67" s="21">
        <f t="shared" ref="I67" si="76">G67+H67</f>
        <v>0</v>
      </c>
      <c r="J67" s="21">
        <v>0</v>
      </c>
      <c r="K67" s="21">
        <v>0</v>
      </c>
      <c r="L67" s="21">
        <f t="shared" ref="L67" si="77">J67+K67</f>
        <v>0</v>
      </c>
      <c r="M67" s="21">
        <v>0</v>
      </c>
      <c r="N67" s="21">
        <v>0</v>
      </c>
      <c r="O67" s="21">
        <f t="shared" ref="O67" si="78">M67+N67</f>
        <v>0</v>
      </c>
    </row>
    <row r="68" spans="1:22" ht="48">
      <c r="A68" s="23" t="s">
        <v>70</v>
      </c>
      <c r="B68" s="3">
        <v>934</v>
      </c>
      <c r="C68" s="4" t="s">
        <v>14</v>
      </c>
      <c r="D68" s="4" t="s">
        <v>25</v>
      </c>
      <c r="E68" s="4" t="s">
        <v>96</v>
      </c>
      <c r="F68" s="4" t="s">
        <v>63</v>
      </c>
      <c r="G68" s="21">
        <v>8185072.6900000004</v>
      </c>
      <c r="H68" s="26">
        <v>0</v>
      </c>
      <c r="I68" s="21">
        <f t="shared" ref="I68:I76" si="79">G68+H68</f>
        <v>8185072.6900000004</v>
      </c>
      <c r="J68" s="21">
        <v>4078250</v>
      </c>
      <c r="K68" s="21">
        <v>0</v>
      </c>
      <c r="L68" s="21">
        <f t="shared" ref="L68:L76" si="80">J68+K68</f>
        <v>4078250</v>
      </c>
      <c r="M68" s="21">
        <v>4486070</v>
      </c>
      <c r="N68" s="21">
        <v>0</v>
      </c>
      <c r="O68" s="21">
        <f t="shared" ref="O68:O76" si="81">M68+N68</f>
        <v>4486070</v>
      </c>
      <c r="R68" s="48"/>
      <c r="V68" s="45"/>
    </row>
    <row r="69" spans="1:22" ht="48">
      <c r="A69" s="23" t="s">
        <v>70</v>
      </c>
      <c r="B69" s="3">
        <v>934</v>
      </c>
      <c r="C69" s="4" t="s">
        <v>14</v>
      </c>
      <c r="D69" s="4" t="s">
        <v>25</v>
      </c>
      <c r="E69" s="4" t="s">
        <v>97</v>
      </c>
      <c r="F69" s="4" t="s">
        <v>63</v>
      </c>
      <c r="G69" s="21">
        <v>2690584.09</v>
      </c>
      <c r="H69" s="26">
        <v>0</v>
      </c>
      <c r="I69" s="21">
        <f t="shared" ref="I69" si="82">G69+H69</f>
        <v>2690584.09</v>
      </c>
      <c r="J69" s="21">
        <v>3630000</v>
      </c>
      <c r="K69" s="21">
        <v>0</v>
      </c>
      <c r="L69" s="21">
        <f t="shared" si="80"/>
        <v>3630000</v>
      </c>
      <c r="M69" s="21">
        <v>3993000</v>
      </c>
      <c r="N69" s="21">
        <v>0</v>
      </c>
      <c r="O69" s="21">
        <f t="shared" si="81"/>
        <v>3993000</v>
      </c>
      <c r="R69" s="48"/>
    </row>
    <row r="70" spans="1:22" ht="48">
      <c r="A70" s="23" t="s">
        <v>70</v>
      </c>
      <c r="B70" s="3">
        <v>934</v>
      </c>
      <c r="C70" s="4" t="s">
        <v>14</v>
      </c>
      <c r="D70" s="4" t="s">
        <v>25</v>
      </c>
      <c r="E70" s="4" t="s">
        <v>98</v>
      </c>
      <c r="F70" s="4" t="s">
        <v>63</v>
      </c>
      <c r="G70" s="21">
        <v>250000</v>
      </c>
      <c r="H70" s="26">
        <v>-300</v>
      </c>
      <c r="I70" s="21">
        <f t="shared" ref="I70" si="83">G70+H70</f>
        <v>249700</v>
      </c>
      <c r="J70" s="21">
        <v>800000</v>
      </c>
      <c r="K70" s="21">
        <v>0</v>
      </c>
      <c r="L70" s="21">
        <f t="shared" si="80"/>
        <v>800000</v>
      </c>
      <c r="M70" s="21">
        <v>1000000</v>
      </c>
      <c r="N70" s="21">
        <v>0</v>
      </c>
      <c r="O70" s="21">
        <f t="shared" si="81"/>
        <v>1000000</v>
      </c>
      <c r="Q70" s="45" t="s">
        <v>168</v>
      </c>
    </row>
    <row r="71" spans="1:22" ht="48">
      <c r="A71" s="23" t="s">
        <v>70</v>
      </c>
      <c r="B71" s="3">
        <v>934</v>
      </c>
      <c r="C71" s="4" t="s">
        <v>14</v>
      </c>
      <c r="D71" s="4" t="s">
        <v>25</v>
      </c>
      <c r="E71" s="4" t="s">
        <v>152</v>
      </c>
      <c r="F71" s="4" t="s">
        <v>63</v>
      </c>
      <c r="G71" s="21">
        <v>0</v>
      </c>
      <c r="H71" s="26">
        <v>0</v>
      </c>
      <c r="I71" s="21">
        <f t="shared" ref="I71" si="84">G71+H71</f>
        <v>0</v>
      </c>
      <c r="J71" s="21">
        <v>2784000</v>
      </c>
      <c r="K71" s="21">
        <v>0</v>
      </c>
      <c r="L71" s="21">
        <f t="shared" ref="L71" si="85">J71+K71</f>
        <v>2784000</v>
      </c>
      <c r="M71" s="21">
        <v>2784000</v>
      </c>
      <c r="N71" s="21">
        <v>0</v>
      </c>
      <c r="O71" s="21">
        <f t="shared" ref="O71" si="86">M71+N71</f>
        <v>2784000</v>
      </c>
    </row>
    <row r="72" spans="1:22" ht="48">
      <c r="A72" s="23" t="s">
        <v>70</v>
      </c>
      <c r="B72" s="3">
        <v>934</v>
      </c>
      <c r="C72" s="4" t="s">
        <v>14</v>
      </c>
      <c r="D72" s="4" t="s">
        <v>25</v>
      </c>
      <c r="E72" s="4" t="s">
        <v>115</v>
      </c>
      <c r="F72" s="4" t="s">
        <v>63</v>
      </c>
      <c r="G72" s="21">
        <v>372922.75</v>
      </c>
      <c r="H72" s="26">
        <v>300</v>
      </c>
      <c r="I72" s="21">
        <f t="shared" si="79"/>
        <v>373222.75</v>
      </c>
      <c r="J72" s="21">
        <v>880000</v>
      </c>
      <c r="K72" s="21">
        <v>0</v>
      </c>
      <c r="L72" s="21">
        <f t="shared" si="80"/>
        <v>880000</v>
      </c>
      <c r="M72" s="21">
        <v>880000</v>
      </c>
      <c r="N72" s="21">
        <v>0</v>
      </c>
      <c r="O72" s="21">
        <f t="shared" si="81"/>
        <v>880000</v>
      </c>
      <c r="Q72" s="45" t="s">
        <v>169</v>
      </c>
    </row>
    <row r="73" spans="1:22" ht="48">
      <c r="A73" s="23" t="s">
        <v>70</v>
      </c>
      <c r="B73" s="3">
        <v>934</v>
      </c>
      <c r="C73" s="4" t="s">
        <v>14</v>
      </c>
      <c r="D73" s="4" t="s">
        <v>25</v>
      </c>
      <c r="E73" s="4" t="s">
        <v>130</v>
      </c>
      <c r="F73" s="4" t="s">
        <v>63</v>
      </c>
      <c r="G73" s="21">
        <v>0</v>
      </c>
      <c r="H73" s="26">
        <v>0</v>
      </c>
      <c r="I73" s="21">
        <f t="shared" ref="I73" si="87">G73+H73</f>
        <v>0</v>
      </c>
      <c r="J73" s="21">
        <v>0</v>
      </c>
      <c r="K73" s="26">
        <v>0</v>
      </c>
      <c r="L73" s="21">
        <f t="shared" si="80"/>
        <v>0</v>
      </c>
      <c r="M73" s="21">
        <v>0</v>
      </c>
      <c r="N73" s="26">
        <v>0</v>
      </c>
      <c r="O73" s="21">
        <f t="shared" si="81"/>
        <v>0</v>
      </c>
    </row>
    <row r="74" spans="1:22" ht="48">
      <c r="A74" s="23" t="s">
        <v>70</v>
      </c>
      <c r="B74" s="3">
        <v>934</v>
      </c>
      <c r="C74" s="4" t="s">
        <v>14</v>
      </c>
      <c r="D74" s="4" t="s">
        <v>25</v>
      </c>
      <c r="E74" s="4" t="s">
        <v>120</v>
      </c>
      <c r="F74" s="4" t="s">
        <v>63</v>
      </c>
      <c r="G74" s="21">
        <v>45000</v>
      </c>
      <c r="H74" s="26">
        <v>0</v>
      </c>
      <c r="I74" s="21">
        <f t="shared" si="79"/>
        <v>45000</v>
      </c>
      <c r="J74" s="21">
        <v>45000</v>
      </c>
      <c r="K74" s="26">
        <v>0</v>
      </c>
      <c r="L74" s="21">
        <f t="shared" ref="L74" si="88">J74+K74</f>
        <v>45000</v>
      </c>
      <c r="M74" s="21">
        <v>50000</v>
      </c>
      <c r="N74" s="26">
        <v>0</v>
      </c>
      <c r="O74" s="21">
        <f t="shared" ref="O74" si="89">M74+N74</f>
        <v>50000</v>
      </c>
    </row>
    <row r="75" spans="1:22" ht="48">
      <c r="A75" s="23" t="s">
        <v>70</v>
      </c>
      <c r="B75" s="3">
        <v>934</v>
      </c>
      <c r="C75" s="4" t="s">
        <v>14</v>
      </c>
      <c r="D75" s="4" t="s">
        <v>25</v>
      </c>
      <c r="E75" s="4" t="s">
        <v>116</v>
      </c>
      <c r="F75" s="4" t="s">
        <v>63</v>
      </c>
      <c r="G75" s="21">
        <v>5547163.4699999997</v>
      </c>
      <c r="H75" s="26">
        <v>50000</v>
      </c>
      <c r="I75" s="26">
        <f t="shared" ref="I75" si="90">G75+H75</f>
        <v>5597163.4699999997</v>
      </c>
      <c r="J75" s="21">
        <v>4800000</v>
      </c>
      <c r="K75" s="26">
        <v>0</v>
      </c>
      <c r="L75" s="21">
        <f t="shared" si="80"/>
        <v>4800000</v>
      </c>
      <c r="M75" s="21">
        <v>5000000</v>
      </c>
      <c r="N75" s="26">
        <v>0</v>
      </c>
      <c r="O75" s="21">
        <f t="shared" si="81"/>
        <v>5000000</v>
      </c>
    </row>
    <row r="76" spans="1:22" ht="72">
      <c r="A76" s="23" t="s">
        <v>73</v>
      </c>
      <c r="B76" s="3">
        <v>934</v>
      </c>
      <c r="C76" s="4" t="s">
        <v>14</v>
      </c>
      <c r="D76" s="4" t="s">
        <v>25</v>
      </c>
      <c r="E76" s="4" t="s">
        <v>117</v>
      </c>
      <c r="F76" s="4" t="s">
        <v>72</v>
      </c>
      <c r="G76" s="21">
        <v>3320000</v>
      </c>
      <c r="H76" s="26">
        <v>-738100</v>
      </c>
      <c r="I76" s="21">
        <f t="shared" si="79"/>
        <v>2581900</v>
      </c>
      <c r="J76" s="21">
        <v>0</v>
      </c>
      <c r="K76" s="26">
        <v>0</v>
      </c>
      <c r="L76" s="21">
        <f t="shared" si="80"/>
        <v>0</v>
      </c>
      <c r="M76" s="21">
        <v>0</v>
      </c>
      <c r="N76" s="26">
        <v>0</v>
      </c>
      <c r="O76" s="21">
        <f t="shared" si="81"/>
        <v>0</v>
      </c>
    </row>
    <row r="77" spans="1:22">
      <c r="A77" s="27"/>
      <c r="B77" s="3"/>
      <c r="C77" s="4"/>
      <c r="D77" s="4"/>
      <c r="E77" s="4"/>
      <c r="F77" s="4"/>
      <c r="G77" s="21"/>
      <c r="H77" s="21"/>
      <c r="I77" s="21"/>
      <c r="J77" s="21"/>
      <c r="K77" s="21"/>
      <c r="L77" s="21"/>
      <c r="M77" s="21"/>
      <c r="N77" s="21"/>
      <c r="O77" s="21"/>
    </row>
    <row r="78" spans="1:22">
      <c r="A78" s="30" t="s">
        <v>74</v>
      </c>
      <c r="B78" s="8">
        <v>934</v>
      </c>
      <c r="C78" s="9" t="s">
        <v>23</v>
      </c>
      <c r="D78" s="9"/>
      <c r="E78" s="9"/>
      <c r="F78" s="9"/>
      <c r="G78" s="22">
        <f>G79</f>
        <v>110000</v>
      </c>
      <c r="H78" s="22">
        <f>H79</f>
        <v>0</v>
      </c>
      <c r="I78" s="22">
        <f t="shared" ref="G78:I79" si="91">I79</f>
        <v>110000</v>
      </c>
      <c r="J78" s="22">
        <f>J79</f>
        <v>110000</v>
      </c>
      <c r="K78" s="22">
        <f>K79</f>
        <v>0</v>
      </c>
      <c r="L78" s="22">
        <f t="shared" ref="J78:L79" si="92">L79</f>
        <v>110000</v>
      </c>
      <c r="M78" s="22">
        <f>M79</f>
        <v>110000</v>
      </c>
      <c r="N78" s="22">
        <f>N79</f>
        <v>0</v>
      </c>
      <c r="O78" s="22">
        <f t="shared" ref="M78:O79" si="93">O79</f>
        <v>110000</v>
      </c>
    </row>
    <row r="79" spans="1:22">
      <c r="A79" s="30" t="s">
        <v>29</v>
      </c>
      <c r="B79" s="8">
        <v>934</v>
      </c>
      <c r="C79" s="9" t="s">
        <v>23</v>
      </c>
      <c r="D79" s="9" t="s">
        <v>10</v>
      </c>
      <c r="E79" s="9"/>
      <c r="F79" s="9"/>
      <c r="G79" s="22">
        <f t="shared" si="91"/>
        <v>110000</v>
      </c>
      <c r="H79" s="22">
        <f>H80</f>
        <v>0</v>
      </c>
      <c r="I79" s="22">
        <f t="shared" si="91"/>
        <v>110000</v>
      </c>
      <c r="J79" s="22">
        <f t="shared" si="92"/>
        <v>110000</v>
      </c>
      <c r="K79" s="22">
        <f>K80</f>
        <v>0</v>
      </c>
      <c r="L79" s="22">
        <f t="shared" si="92"/>
        <v>110000</v>
      </c>
      <c r="M79" s="22">
        <f t="shared" si="93"/>
        <v>110000</v>
      </c>
      <c r="N79" s="22">
        <f>N80</f>
        <v>0</v>
      </c>
      <c r="O79" s="22">
        <f t="shared" si="93"/>
        <v>110000</v>
      </c>
    </row>
    <row r="80" spans="1:22" ht="48">
      <c r="A80" s="23" t="s">
        <v>70</v>
      </c>
      <c r="B80" s="3">
        <v>934</v>
      </c>
      <c r="C80" s="4" t="s">
        <v>23</v>
      </c>
      <c r="D80" s="4" t="s">
        <v>10</v>
      </c>
      <c r="E80" s="4" t="s">
        <v>99</v>
      </c>
      <c r="F80" s="4" t="s">
        <v>63</v>
      </c>
      <c r="G80" s="21">
        <v>110000</v>
      </c>
      <c r="H80" s="26">
        <v>0</v>
      </c>
      <c r="I80" s="21">
        <f>G80+H80</f>
        <v>110000</v>
      </c>
      <c r="J80" s="21">
        <v>110000</v>
      </c>
      <c r="K80" s="21">
        <v>0</v>
      </c>
      <c r="L80" s="21">
        <f>J80+K80</f>
        <v>110000</v>
      </c>
      <c r="M80" s="21">
        <v>110000</v>
      </c>
      <c r="N80" s="21">
        <v>0</v>
      </c>
      <c r="O80" s="21">
        <f>M80+N80</f>
        <v>110000</v>
      </c>
    </row>
    <row r="81" spans="1:15">
      <c r="A81" s="27"/>
      <c r="B81" s="3"/>
      <c r="C81" s="4"/>
      <c r="D81" s="4"/>
      <c r="E81" s="4"/>
      <c r="F81" s="4"/>
      <c r="G81" s="21"/>
      <c r="H81" s="21"/>
      <c r="I81" s="21"/>
      <c r="J81" s="21"/>
      <c r="K81" s="21"/>
      <c r="L81" s="21"/>
      <c r="M81" s="21"/>
      <c r="N81" s="21"/>
      <c r="O81" s="21"/>
    </row>
    <row r="82" spans="1:15" ht="25.5">
      <c r="A82" s="30" t="s">
        <v>30</v>
      </c>
      <c r="B82" s="8">
        <v>934</v>
      </c>
      <c r="C82" s="9" t="s">
        <v>49</v>
      </c>
      <c r="D82" s="9"/>
      <c r="E82" s="9"/>
      <c r="F82" s="9"/>
      <c r="G82" s="22">
        <f t="shared" ref="G82:O83" si="94">G83</f>
        <v>195000</v>
      </c>
      <c r="H82" s="22">
        <f t="shared" si="94"/>
        <v>0</v>
      </c>
      <c r="I82" s="22">
        <f t="shared" si="94"/>
        <v>195000</v>
      </c>
      <c r="J82" s="22">
        <f t="shared" si="94"/>
        <v>95000</v>
      </c>
      <c r="K82" s="22">
        <f t="shared" si="94"/>
        <v>0</v>
      </c>
      <c r="L82" s="22">
        <f t="shared" si="94"/>
        <v>95000</v>
      </c>
      <c r="M82" s="22">
        <f t="shared" si="94"/>
        <v>95000</v>
      </c>
      <c r="N82" s="22">
        <f t="shared" si="94"/>
        <v>0</v>
      </c>
      <c r="O82" s="22">
        <f t="shared" si="94"/>
        <v>95000</v>
      </c>
    </row>
    <row r="83" spans="1:15">
      <c r="A83" s="30" t="s">
        <v>64</v>
      </c>
      <c r="B83" s="8">
        <v>934</v>
      </c>
      <c r="C83" s="9" t="s">
        <v>49</v>
      </c>
      <c r="D83" s="9" t="s">
        <v>10</v>
      </c>
      <c r="E83" s="9"/>
      <c r="F83" s="9"/>
      <c r="G83" s="22">
        <f t="shared" si="94"/>
        <v>195000</v>
      </c>
      <c r="H83" s="22">
        <f t="shared" si="94"/>
        <v>0</v>
      </c>
      <c r="I83" s="22">
        <f t="shared" si="94"/>
        <v>195000</v>
      </c>
      <c r="J83" s="22">
        <f t="shared" si="94"/>
        <v>95000</v>
      </c>
      <c r="K83" s="22">
        <f t="shared" si="94"/>
        <v>0</v>
      </c>
      <c r="L83" s="22">
        <f t="shared" si="94"/>
        <v>95000</v>
      </c>
      <c r="M83" s="22">
        <f t="shared" si="94"/>
        <v>95000</v>
      </c>
      <c r="N83" s="22">
        <f t="shared" si="94"/>
        <v>0</v>
      </c>
      <c r="O83" s="22">
        <f t="shared" si="94"/>
        <v>95000</v>
      </c>
    </row>
    <row r="84" spans="1:15" ht="48">
      <c r="A84" s="23" t="s">
        <v>70</v>
      </c>
      <c r="B84" s="3">
        <v>934</v>
      </c>
      <c r="C84" s="4" t="s">
        <v>49</v>
      </c>
      <c r="D84" s="4" t="s">
        <v>10</v>
      </c>
      <c r="E84" s="4" t="s">
        <v>100</v>
      </c>
      <c r="F84" s="4" t="s">
        <v>63</v>
      </c>
      <c r="G84" s="21">
        <v>195000</v>
      </c>
      <c r="H84" s="21">
        <v>0</v>
      </c>
      <c r="I84" s="21">
        <f>G84+H84</f>
        <v>195000</v>
      </c>
      <c r="J84" s="21">
        <v>95000</v>
      </c>
      <c r="K84" s="21">
        <v>0</v>
      </c>
      <c r="L84" s="21">
        <f>J84+K84</f>
        <v>95000</v>
      </c>
      <c r="M84" s="21">
        <v>95000</v>
      </c>
      <c r="N84" s="21">
        <v>0</v>
      </c>
      <c r="O84" s="21">
        <f>M84+N84</f>
        <v>95000</v>
      </c>
    </row>
    <row r="85" spans="1:15">
      <c r="A85" s="13"/>
      <c r="B85" s="14"/>
      <c r="C85" s="15"/>
      <c r="D85" s="15"/>
      <c r="E85" s="15"/>
      <c r="F85" s="15"/>
      <c r="G85" s="11"/>
      <c r="H85" s="11"/>
      <c r="I85" s="11"/>
    </row>
    <row r="86" spans="1:15" ht="15.75">
      <c r="A86" s="57"/>
      <c r="B86" s="58"/>
      <c r="C86" s="58"/>
      <c r="D86" s="58"/>
      <c r="E86" s="58"/>
      <c r="F86" s="58"/>
      <c r="G86" s="58"/>
      <c r="H86" s="58"/>
      <c r="I86" s="58"/>
    </row>
    <row r="87" spans="1:15">
      <c r="A87" s="13"/>
      <c r="B87" s="14"/>
      <c r="C87" s="15"/>
      <c r="D87" s="15"/>
      <c r="E87" s="15"/>
      <c r="F87" s="15"/>
      <c r="G87" s="11"/>
      <c r="H87" s="11"/>
      <c r="I87" s="11"/>
    </row>
    <row r="88" spans="1:15">
      <c r="A88" s="13"/>
      <c r="B88" s="14"/>
      <c r="C88" s="15"/>
      <c r="D88" s="15"/>
      <c r="E88" s="15"/>
      <c r="F88" s="15"/>
      <c r="G88" s="11"/>
      <c r="H88" s="11"/>
      <c r="I88" s="11"/>
    </row>
    <row r="89" spans="1:15">
      <c r="A89" s="13"/>
      <c r="B89" s="5"/>
      <c r="C89" s="5"/>
      <c r="D89" s="5"/>
      <c r="E89" s="5"/>
      <c r="F89" s="6"/>
      <c r="G89" s="2"/>
      <c r="H89" s="2"/>
      <c r="I89" s="2"/>
    </row>
    <row r="90" spans="1:15">
      <c r="B90" s="1"/>
      <c r="C90" s="1"/>
      <c r="D90" s="1"/>
      <c r="E90" s="1"/>
      <c r="F90" s="7"/>
    </row>
    <row r="91" spans="1:15">
      <c r="B91" s="1"/>
      <c r="C91" s="1"/>
      <c r="D91" s="1"/>
      <c r="E91" s="1"/>
      <c r="F91" s="7"/>
    </row>
    <row r="92" spans="1:15">
      <c r="B92" s="1"/>
      <c r="C92" s="1"/>
      <c r="D92" s="1"/>
      <c r="E92" s="1"/>
      <c r="F92" s="1"/>
    </row>
    <row r="93" spans="1:15">
      <c r="B93" s="1"/>
      <c r="C93" s="1"/>
      <c r="D93" s="1"/>
      <c r="E93" s="1"/>
      <c r="F93" s="1"/>
    </row>
    <row r="94" spans="1:15">
      <c r="B94" s="1"/>
      <c r="C94" s="1"/>
      <c r="D94" s="1"/>
      <c r="E94" s="1"/>
      <c r="F94" s="1"/>
    </row>
    <row r="95" spans="1:15">
      <c r="B95" s="1"/>
      <c r="C95" s="1"/>
      <c r="D95" s="1"/>
      <c r="E95" s="1"/>
      <c r="F95" s="1"/>
    </row>
    <row r="96" spans="1:15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</sheetData>
  <mergeCells count="5">
    <mergeCell ref="A86:I86"/>
    <mergeCell ref="G1:O1"/>
    <mergeCell ref="G2:O2"/>
    <mergeCell ref="A3:O3"/>
    <mergeCell ref="A5:O5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85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>
      <selection activeCell="O21" sqref="O21"/>
    </sheetView>
  </sheetViews>
  <sheetFormatPr defaultRowHeight="12.75"/>
  <cols>
    <col min="1" max="1" width="7.140625" customWidth="1"/>
    <col min="2" max="2" width="7.7109375" customWidth="1"/>
    <col min="4" max="4" width="6.28515625" customWidth="1"/>
    <col min="6" max="6" width="12.7109375" customWidth="1"/>
    <col min="7" max="7" width="16.140625" customWidth="1"/>
    <col min="8" max="8" width="14.140625" customWidth="1"/>
    <col min="9" max="9" width="14.5703125" customWidth="1"/>
  </cols>
  <sheetData>
    <row r="1" spans="1:13" ht="15.75">
      <c r="A1" s="2"/>
      <c r="B1" s="2"/>
      <c r="C1" s="2"/>
      <c r="D1" s="2"/>
      <c r="E1" s="31"/>
      <c r="F1" s="77" t="s">
        <v>42</v>
      </c>
      <c r="G1" s="77"/>
      <c r="H1" s="77"/>
      <c r="I1" s="77"/>
    </row>
    <row r="2" spans="1:13" ht="15.75">
      <c r="A2" s="2"/>
      <c r="B2" s="2"/>
      <c r="C2" s="2"/>
      <c r="D2" s="2"/>
      <c r="E2" s="77" t="s">
        <v>45</v>
      </c>
      <c r="F2" s="77"/>
      <c r="G2" s="77"/>
      <c r="H2" s="77"/>
      <c r="I2" s="77"/>
    </row>
    <row r="3" spans="1:13">
      <c r="A3" s="2"/>
      <c r="B3" s="2"/>
      <c r="C3" s="2"/>
      <c r="D3" s="2"/>
      <c r="E3" s="2"/>
      <c r="F3" s="2"/>
      <c r="G3" s="2"/>
    </row>
    <row r="4" spans="1:13" ht="51" customHeight="1">
      <c r="A4" s="78" t="s">
        <v>134</v>
      </c>
      <c r="B4" s="78"/>
      <c r="C4" s="78"/>
      <c r="D4" s="78"/>
      <c r="E4" s="78"/>
      <c r="F4" s="78"/>
      <c r="G4" s="78"/>
      <c r="H4" s="78"/>
      <c r="I4" s="78"/>
    </row>
    <row r="5" spans="1:13" ht="16.5" customHeight="1">
      <c r="A5" s="60"/>
      <c r="B5" s="60"/>
      <c r="C5" s="60"/>
      <c r="D5" s="60"/>
      <c r="E5" s="60"/>
      <c r="F5" s="60"/>
      <c r="G5" s="60"/>
    </row>
    <row r="6" spans="1:13" ht="16.5" customHeight="1">
      <c r="A6" s="79" t="s">
        <v>161</v>
      </c>
      <c r="B6" s="79"/>
      <c r="C6" s="79"/>
      <c r="D6" s="79"/>
      <c r="E6" s="79"/>
      <c r="F6" s="79"/>
      <c r="G6" s="79"/>
      <c r="H6" s="79"/>
      <c r="I6" s="79"/>
      <c r="J6" s="16"/>
      <c r="K6" s="16"/>
      <c r="L6" s="16"/>
      <c r="M6" s="16"/>
    </row>
    <row r="7" spans="1:13" ht="49.5" customHeight="1">
      <c r="A7" s="80" t="s">
        <v>0</v>
      </c>
      <c r="B7" s="80"/>
      <c r="C7" s="80"/>
      <c r="D7" s="80"/>
      <c r="E7" s="80"/>
      <c r="F7" s="80"/>
      <c r="G7" s="76" t="s">
        <v>162</v>
      </c>
      <c r="H7" s="76"/>
      <c r="I7" s="76"/>
    </row>
    <row r="8" spans="1:13" ht="15.75">
      <c r="A8" s="74"/>
      <c r="B8" s="74"/>
      <c r="C8" s="74"/>
      <c r="D8" s="74"/>
      <c r="E8" s="74"/>
      <c r="F8" s="74"/>
      <c r="G8" s="40" t="s">
        <v>110</v>
      </c>
      <c r="H8" s="40" t="s">
        <v>111</v>
      </c>
      <c r="I8" s="40" t="s">
        <v>133</v>
      </c>
    </row>
    <row r="9" spans="1:13" ht="15.75">
      <c r="A9" s="66" t="s">
        <v>135</v>
      </c>
      <c r="B9" s="66"/>
      <c r="C9" s="66"/>
      <c r="D9" s="66"/>
      <c r="E9" s="66"/>
      <c r="F9" s="66"/>
      <c r="G9" s="32">
        <v>39490000</v>
      </c>
      <c r="H9" s="32">
        <v>41648100</v>
      </c>
      <c r="I9" s="32">
        <v>46221800</v>
      </c>
    </row>
    <row r="10" spans="1:13" ht="15.75">
      <c r="A10" s="62"/>
      <c r="B10" s="63"/>
      <c r="C10" s="63"/>
      <c r="D10" s="63"/>
      <c r="E10" s="63"/>
      <c r="F10" s="64"/>
      <c r="G10" s="33"/>
      <c r="H10" s="33"/>
      <c r="I10" s="33"/>
    </row>
    <row r="11" spans="1:13" ht="15.75">
      <c r="A11" s="74" t="s">
        <v>48</v>
      </c>
      <c r="B11" s="74"/>
      <c r="C11" s="74"/>
      <c r="D11" s="74"/>
      <c r="E11" s="74"/>
      <c r="F11" s="74"/>
      <c r="G11" s="33">
        <v>37571000</v>
      </c>
      <c r="H11" s="33">
        <v>39729100</v>
      </c>
      <c r="I11" s="33">
        <v>44302800</v>
      </c>
    </row>
    <row r="12" spans="1:13" ht="15.75">
      <c r="A12" s="74" t="s">
        <v>1</v>
      </c>
      <c r="B12" s="74"/>
      <c r="C12" s="74"/>
      <c r="D12" s="74"/>
      <c r="E12" s="74"/>
      <c r="F12" s="74"/>
      <c r="G12" s="33">
        <v>-500000</v>
      </c>
      <c r="H12" s="33">
        <v>0</v>
      </c>
      <c r="I12" s="33">
        <v>0</v>
      </c>
    </row>
    <row r="13" spans="1:13" ht="15.75">
      <c r="A13" s="62"/>
      <c r="B13" s="63"/>
      <c r="C13" s="63"/>
      <c r="D13" s="63"/>
      <c r="E13" s="63"/>
      <c r="F13" s="64"/>
      <c r="G13" s="33"/>
      <c r="H13" s="33"/>
      <c r="I13" s="33"/>
    </row>
    <row r="14" spans="1:13" ht="15.75">
      <c r="A14" s="66" t="s">
        <v>2</v>
      </c>
      <c r="B14" s="66"/>
      <c r="C14" s="66"/>
      <c r="D14" s="66"/>
      <c r="E14" s="66"/>
      <c r="F14" s="66"/>
      <c r="G14" s="32">
        <f>G11+G12</f>
        <v>37071000</v>
      </c>
      <c r="H14" s="32">
        <f>H11+H12</f>
        <v>39729100</v>
      </c>
      <c r="I14" s="32">
        <f>I11+I12</f>
        <v>44302800</v>
      </c>
    </row>
    <row r="15" spans="1:13" ht="15.75">
      <c r="A15" s="62"/>
      <c r="B15" s="63"/>
      <c r="C15" s="63"/>
      <c r="D15" s="63"/>
      <c r="E15" s="63"/>
      <c r="F15" s="64"/>
      <c r="G15" s="33"/>
      <c r="H15" s="33"/>
      <c r="I15" s="33"/>
    </row>
    <row r="16" spans="1:13" ht="15.75" customHeight="1">
      <c r="A16" s="65" t="s">
        <v>69</v>
      </c>
      <c r="B16" s="65"/>
      <c r="C16" s="65"/>
      <c r="D16" s="65"/>
      <c r="E16" s="65"/>
      <c r="F16" s="65"/>
      <c r="G16" s="33">
        <v>44846059</v>
      </c>
      <c r="H16" s="33">
        <v>1919000</v>
      </c>
      <c r="I16" s="33">
        <v>1919000</v>
      </c>
    </row>
    <row r="17" spans="1:9" ht="31.5" customHeight="1">
      <c r="A17" s="65" t="s">
        <v>17</v>
      </c>
      <c r="B17" s="65"/>
      <c r="C17" s="65"/>
      <c r="D17" s="65"/>
      <c r="E17" s="65"/>
      <c r="F17" s="65"/>
      <c r="G17" s="33">
        <v>0</v>
      </c>
      <c r="H17" s="33">
        <v>0</v>
      </c>
      <c r="I17" s="33">
        <v>0</v>
      </c>
    </row>
    <row r="18" spans="1:9" ht="15.75">
      <c r="A18" s="62"/>
      <c r="B18" s="63"/>
      <c r="C18" s="63"/>
      <c r="D18" s="63"/>
      <c r="E18" s="63"/>
      <c r="F18" s="64"/>
      <c r="G18" s="33"/>
      <c r="H18" s="33"/>
      <c r="I18" s="33"/>
    </row>
    <row r="19" spans="1:9" ht="15.75">
      <c r="A19" s="66" t="s">
        <v>18</v>
      </c>
      <c r="B19" s="66"/>
      <c r="C19" s="66"/>
      <c r="D19" s="66"/>
      <c r="E19" s="66"/>
      <c r="F19" s="66"/>
      <c r="G19" s="32">
        <f>G16+G17</f>
        <v>44846059</v>
      </c>
      <c r="H19" s="32">
        <f>H16+H17</f>
        <v>1919000</v>
      </c>
      <c r="I19" s="32">
        <f>I16+I17</f>
        <v>1919000</v>
      </c>
    </row>
    <row r="20" spans="1:9" ht="15.75">
      <c r="A20" s="62"/>
      <c r="B20" s="63"/>
      <c r="C20" s="63"/>
      <c r="D20" s="63"/>
      <c r="E20" s="63"/>
      <c r="F20" s="64"/>
      <c r="G20" s="33"/>
      <c r="H20" s="33"/>
      <c r="I20" s="33"/>
    </row>
    <row r="21" spans="1:9" ht="75.75" customHeight="1">
      <c r="A21" s="65" t="s">
        <v>101</v>
      </c>
      <c r="B21" s="65"/>
      <c r="C21" s="65"/>
      <c r="D21" s="65"/>
      <c r="E21" s="65"/>
      <c r="F21" s="65"/>
      <c r="G21" s="33">
        <v>0</v>
      </c>
      <c r="H21" s="33">
        <v>0</v>
      </c>
      <c r="I21" s="33">
        <v>0</v>
      </c>
    </row>
    <row r="22" spans="1:9" ht="15.75">
      <c r="A22" s="62"/>
      <c r="B22" s="63"/>
      <c r="C22" s="63"/>
      <c r="D22" s="63"/>
      <c r="E22" s="63"/>
      <c r="F22" s="64"/>
      <c r="G22" s="33"/>
      <c r="H22" s="33"/>
      <c r="I22" s="33"/>
    </row>
    <row r="23" spans="1:9" ht="15.75">
      <c r="A23" s="75" t="s">
        <v>41</v>
      </c>
      <c r="B23" s="75"/>
      <c r="C23" s="75"/>
      <c r="D23" s="75"/>
      <c r="E23" s="75"/>
      <c r="F23" s="75"/>
      <c r="G23" s="32">
        <f>G14+G19+G21</f>
        <v>81917059</v>
      </c>
      <c r="H23" s="32">
        <f>H14+H19+H21</f>
        <v>41648100</v>
      </c>
      <c r="I23" s="32">
        <f>I14+I19+I21</f>
        <v>46221800</v>
      </c>
    </row>
    <row r="24" spans="1:9" ht="15.75">
      <c r="A24" s="62"/>
      <c r="B24" s="63"/>
      <c r="C24" s="63"/>
      <c r="D24" s="63"/>
      <c r="E24" s="63"/>
      <c r="F24" s="64"/>
      <c r="G24" s="33"/>
      <c r="H24" s="33"/>
      <c r="I24" s="33"/>
    </row>
    <row r="25" spans="1:9" ht="15.75">
      <c r="A25" s="66" t="s">
        <v>136</v>
      </c>
      <c r="B25" s="66"/>
      <c r="C25" s="66"/>
      <c r="D25" s="66"/>
      <c r="E25" s="66"/>
      <c r="F25" s="66"/>
      <c r="G25" s="32">
        <v>39490000</v>
      </c>
      <c r="H25" s="32">
        <v>41648100</v>
      </c>
      <c r="I25" s="32">
        <v>46221800</v>
      </c>
    </row>
    <row r="26" spans="1:9" ht="15.75">
      <c r="A26" s="62"/>
      <c r="B26" s="63"/>
      <c r="C26" s="63"/>
      <c r="D26" s="63"/>
      <c r="E26" s="63"/>
      <c r="F26" s="64"/>
      <c r="G26" s="33"/>
      <c r="H26" s="33"/>
      <c r="I26" s="33"/>
    </row>
    <row r="27" spans="1:9" ht="15.75">
      <c r="A27" s="74" t="s">
        <v>78</v>
      </c>
      <c r="B27" s="74"/>
      <c r="C27" s="74"/>
      <c r="D27" s="74"/>
      <c r="E27" s="74"/>
      <c r="F27" s="74"/>
      <c r="G27" s="33"/>
      <c r="H27" s="33"/>
      <c r="I27" s="33"/>
    </row>
    <row r="28" spans="1:9" ht="15.75">
      <c r="A28" s="62"/>
      <c r="B28" s="63"/>
      <c r="C28" s="63"/>
      <c r="D28" s="63"/>
      <c r="E28" s="63"/>
      <c r="F28" s="64"/>
      <c r="G28" s="33"/>
      <c r="H28" s="33"/>
      <c r="I28" s="33"/>
    </row>
    <row r="29" spans="1:9" ht="15.75">
      <c r="A29" s="66" t="s">
        <v>9</v>
      </c>
      <c r="B29" s="66"/>
      <c r="C29" s="66"/>
      <c r="D29" s="66"/>
      <c r="E29" s="66"/>
      <c r="F29" s="66"/>
      <c r="G29" s="32">
        <v>2561674</v>
      </c>
      <c r="H29" s="32">
        <v>2660000</v>
      </c>
      <c r="I29" s="32">
        <v>2660000</v>
      </c>
    </row>
    <row r="30" spans="1:9" ht="15.75">
      <c r="A30" s="65" t="s">
        <v>19</v>
      </c>
      <c r="B30" s="65"/>
      <c r="C30" s="65"/>
      <c r="D30" s="65"/>
      <c r="E30" s="65"/>
      <c r="F30" s="65"/>
      <c r="G30" s="33">
        <v>624000</v>
      </c>
      <c r="H30" s="33">
        <v>0</v>
      </c>
      <c r="I30" s="33">
        <v>0</v>
      </c>
    </row>
    <row r="31" spans="1:9" ht="13.5" customHeight="1">
      <c r="A31" s="67" t="s">
        <v>31</v>
      </c>
      <c r="B31" s="67"/>
      <c r="C31" s="67"/>
      <c r="D31" s="67"/>
      <c r="E31" s="67"/>
      <c r="F31" s="67"/>
      <c r="G31" s="32">
        <f>G29+G30</f>
        <v>3185674</v>
      </c>
      <c r="H31" s="32">
        <f>H29+H30</f>
        <v>2660000</v>
      </c>
      <c r="I31" s="32">
        <f>I29+I30</f>
        <v>2660000</v>
      </c>
    </row>
    <row r="32" spans="1:9" ht="15.75">
      <c r="A32" s="62"/>
      <c r="B32" s="63"/>
      <c r="C32" s="63"/>
      <c r="D32" s="63"/>
      <c r="E32" s="63"/>
      <c r="F32" s="64"/>
      <c r="G32" s="33"/>
      <c r="H32" s="33"/>
      <c r="I32" s="33"/>
    </row>
    <row r="33" spans="1:9" ht="31.5" customHeight="1">
      <c r="A33" s="67" t="s">
        <v>53</v>
      </c>
      <c r="B33" s="67"/>
      <c r="C33" s="67"/>
      <c r="D33" s="67"/>
      <c r="E33" s="67"/>
      <c r="F33" s="67"/>
      <c r="G33" s="32">
        <v>771000</v>
      </c>
      <c r="H33" s="32">
        <v>1587000</v>
      </c>
      <c r="I33" s="32">
        <v>1587000</v>
      </c>
    </row>
    <row r="34" spans="1:9" ht="30" customHeight="1">
      <c r="A34" s="65" t="s">
        <v>46</v>
      </c>
      <c r="B34" s="65"/>
      <c r="C34" s="65"/>
      <c r="D34" s="65"/>
      <c r="E34" s="65"/>
      <c r="F34" s="65"/>
      <c r="G34" s="33">
        <v>-68000</v>
      </c>
      <c r="H34" s="33">
        <v>0</v>
      </c>
      <c r="I34" s="33">
        <v>0</v>
      </c>
    </row>
    <row r="35" spans="1:9" ht="30.75" customHeight="1">
      <c r="A35" s="67" t="s">
        <v>47</v>
      </c>
      <c r="B35" s="67"/>
      <c r="C35" s="67"/>
      <c r="D35" s="67"/>
      <c r="E35" s="67"/>
      <c r="F35" s="67"/>
      <c r="G35" s="32">
        <f>G33+G34</f>
        <v>703000</v>
      </c>
      <c r="H35" s="32">
        <f>H33+H34</f>
        <v>1587000</v>
      </c>
      <c r="I35" s="32">
        <f>I33+I34</f>
        <v>1587000</v>
      </c>
    </row>
    <row r="36" spans="1:9" ht="15.75">
      <c r="A36" s="62"/>
      <c r="B36" s="63"/>
      <c r="C36" s="63"/>
      <c r="D36" s="63"/>
      <c r="E36" s="63"/>
      <c r="F36" s="64"/>
      <c r="G36" s="33"/>
      <c r="H36" s="33"/>
      <c r="I36" s="33"/>
    </row>
    <row r="37" spans="1:9" ht="17.25" customHeight="1">
      <c r="A37" s="67" t="s">
        <v>20</v>
      </c>
      <c r="B37" s="65"/>
      <c r="C37" s="65"/>
      <c r="D37" s="65"/>
      <c r="E37" s="65"/>
      <c r="F37" s="65"/>
      <c r="G37" s="32">
        <v>48599570.229999997</v>
      </c>
      <c r="H37" s="32">
        <v>15699317</v>
      </c>
      <c r="I37" s="32">
        <v>17130530</v>
      </c>
    </row>
    <row r="38" spans="1:9" ht="15.75">
      <c r="A38" s="65" t="s">
        <v>32</v>
      </c>
      <c r="B38" s="65"/>
      <c r="C38" s="65"/>
      <c r="D38" s="65"/>
      <c r="E38" s="65"/>
      <c r="F38" s="65"/>
      <c r="G38" s="33">
        <v>340000</v>
      </c>
      <c r="H38" s="33">
        <v>0</v>
      </c>
      <c r="I38" s="33">
        <v>0</v>
      </c>
    </row>
    <row r="39" spans="1:9" ht="15.75">
      <c r="A39" s="67" t="s">
        <v>33</v>
      </c>
      <c r="B39" s="67"/>
      <c r="C39" s="67"/>
      <c r="D39" s="67"/>
      <c r="E39" s="67"/>
      <c r="F39" s="67"/>
      <c r="G39" s="32">
        <f>G37+G38</f>
        <v>48939570.229999997</v>
      </c>
      <c r="H39" s="32">
        <f>H37+H38</f>
        <v>15699317</v>
      </c>
      <c r="I39" s="32">
        <f>I37+I38</f>
        <v>17130530</v>
      </c>
    </row>
    <row r="40" spans="1:9" ht="15.75">
      <c r="A40" s="62"/>
      <c r="B40" s="63"/>
      <c r="C40" s="63"/>
      <c r="D40" s="63"/>
      <c r="E40" s="63"/>
      <c r="F40" s="64"/>
      <c r="G40" s="33"/>
      <c r="H40" s="33"/>
      <c r="I40" s="33"/>
    </row>
    <row r="41" spans="1:9" ht="15.75">
      <c r="A41" s="67" t="s">
        <v>13</v>
      </c>
      <c r="B41" s="65"/>
      <c r="C41" s="65"/>
      <c r="D41" s="65"/>
      <c r="E41" s="65"/>
      <c r="F41" s="65"/>
      <c r="G41" s="32">
        <v>31045722.859999999</v>
      </c>
      <c r="H41" s="32">
        <v>21496783</v>
      </c>
      <c r="I41" s="32">
        <v>24639270</v>
      </c>
    </row>
    <row r="42" spans="1:9" ht="32.25" customHeight="1">
      <c r="A42" s="65" t="s">
        <v>34</v>
      </c>
      <c r="B42" s="65"/>
      <c r="C42" s="65"/>
      <c r="D42" s="65"/>
      <c r="E42" s="65"/>
      <c r="F42" s="65"/>
      <c r="G42" s="33">
        <v>-1396000</v>
      </c>
      <c r="H42" s="33">
        <v>0</v>
      </c>
      <c r="I42" s="33">
        <v>0</v>
      </c>
    </row>
    <row r="43" spans="1:9" ht="29.25" customHeight="1">
      <c r="A43" s="67" t="s">
        <v>35</v>
      </c>
      <c r="B43" s="67"/>
      <c r="C43" s="67"/>
      <c r="D43" s="67"/>
      <c r="E43" s="67"/>
      <c r="F43" s="67"/>
      <c r="G43" s="32">
        <f>G41+G42</f>
        <v>29649722.859999999</v>
      </c>
      <c r="H43" s="32">
        <f>H41+H42</f>
        <v>21496783</v>
      </c>
      <c r="I43" s="32">
        <f>I41+I42</f>
        <v>24639270</v>
      </c>
    </row>
    <row r="44" spans="1:9" ht="15.75">
      <c r="A44" s="65"/>
      <c r="B44" s="65"/>
      <c r="C44" s="65"/>
      <c r="D44" s="65"/>
      <c r="E44" s="65"/>
      <c r="F44" s="65"/>
      <c r="G44" s="33"/>
      <c r="H44" s="33"/>
      <c r="I44" s="33"/>
    </row>
    <row r="45" spans="1:9" ht="15.75">
      <c r="A45" s="68" t="s">
        <v>27</v>
      </c>
      <c r="B45" s="71"/>
      <c r="C45" s="71"/>
      <c r="D45" s="71"/>
      <c r="E45" s="71"/>
      <c r="F45" s="72"/>
      <c r="G45" s="32">
        <v>2273334</v>
      </c>
      <c r="H45" s="32">
        <v>3733333</v>
      </c>
      <c r="I45" s="32">
        <v>2600000</v>
      </c>
    </row>
    <row r="46" spans="1:9" ht="15.75">
      <c r="A46" s="65" t="s">
        <v>43</v>
      </c>
      <c r="B46" s="65"/>
      <c r="C46" s="65"/>
      <c r="D46" s="65"/>
      <c r="E46" s="65"/>
      <c r="F46" s="65"/>
      <c r="G46" s="33">
        <v>0</v>
      </c>
      <c r="H46" s="33">
        <v>0</v>
      </c>
      <c r="I46" s="33">
        <v>0</v>
      </c>
    </row>
    <row r="47" spans="1:9" ht="15.75">
      <c r="A47" s="67" t="s">
        <v>44</v>
      </c>
      <c r="B47" s="67"/>
      <c r="C47" s="67"/>
      <c r="D47" s="67"/>
      <c r="E47" s="67"/>
      <c r="F47" s="67"/>
      <c r="G47" s="32">
        <f>SUM(G45:G46)</f>
        <v>2273334</v>
      </c>
      <c r="H47" s="32">
        <f>SUM(H45:H46)</f>
        <v>3733333</v>
      </c>
      <c r="I47" s="32">
        <f>SUM(I45:I46)</f>
        <v>2600000</v>
      </c>
    </row>
    <row r="48" spans="1:9" ht="15.75">
      <c r="A48" s="73"/>
      <c r="B48" s="69"/>
      <c r="C48" s="69"/>
      <c r="D48" s="69"/>
      <c r="E48" s="69"/>
      <c r="F48" s="70"/>
      <c r="G48" s="33"/>
      <c r="H48" s="33"/>
      <c r="I48" s="33"/>
    </row>
    <row r="49" spans="1:9" ht="15.75">
      <c r="A49" s="67" t="s">
        <v>15</v>
      </c>
      <c r="B49" s="67"/>
      <c r="C49" s="67"/>
      <c r="D49" s="67"/>
      <c r="E49" s="67"/>
      <c r="F49" s="67"/>
      <c r="G49" s="32">
        <v>5237571.8600000003</v>
      </c>
      <c r="H49" s="32">
        <v>746200</v>
      </c>
      <c r="I49" s="32">
        <v>3846200</v>
      </c>
    </row>
    <row r="50" spans="1:9" ht="15.75">
      <c r="A50" s="65" t="s">
        <v>36</v>
      </c>
      <c r="B50" s="65"/>
      <c r="C50" s="65"/>
      <c r="D50" s="65"/>
      <c r="E50" s="65"/>
      <c r="F50" s="65"/>
      <c r="G50" s="33">
        <v>-707900</v>
      </c>
      <c r="H50" s="33">
        <v>0</v>
      </c>
      <c r="I50" s="33">
        <v>0</v>
      </c>
    </row>
    <row r="51" spans="1:9" ht="15.75">
      <c r="A51" s="67" t="s">
        <v>37</v>
      </c>
      <c r="B51" s="67"/>
      <c r="C51" s="67"/>
      <c r="D51" s="67"/>
      <c r="E51" s="67"/>
      <c r="F51" s="67"/>
      <c r="G51" s="32">
        <f>G49+G50</f>
        <v>4529671.8600000003</v>
      </c>
      <c r="H51" s="32">
        <f>H49+H50</f>
        <v>746200</v>
      </c>
      <c r="I51" s="32">
        <f>I49+I50</f>
        <v>3846200</v>
      </c>
    </row>
    <row r="52" spans="1:9" ht="15.75">
      <c r="A52" s="65"/>
      <c r="B52" s="65"/>
      <c r="C52" s="65"/>
      <c r="D52" s="65"/>
      <c r="E52" s="65"/>
      <c r="F52" s="65"/>
      <c r="G52" s="33"/>
      <c r="H52" s="33"/>
      <c r="I52" s="33"/>
    </row>
    <row r="53" spans="1:9" ht="15.75">
      <c r="A53" s="67" t="s">
        <v>28</v>
      </c>
      <c r="B53" s="67"/>
      <c r="C53" s="67"/>
      <c r="D53" s="67"/>
      <c r="E53" s="67"/>
      <c r="F53" s="67"/>
      <c r="G53" s="32">
        <v>23534817</v>
      </c>
      <c r="H53" s="32">
        <v>17017250</v>
      </c>
      <c r="I53" s="32">
        <v>18193070</v>
      </c>
    </row>
    <row r="54" spans="1:9" ht="15.75">
      <c r="A54" s="65" t="s">
        <v>38</v>
      </c>
      <c r="B54" s="65"/>
      <c r="C54" s="65"/>
      <c r="D54" s="65"/>
      <c r="E54" s="65"/>
      <c r="F54" s="65"/>
      <c r="G54" s="33">
        <v>-688100</v>
      </c>
      <c r="H54" s="33">
        <v>0</v>
      </c>
      <c r="I54" s="33">
        <v>0</v>
      </c>
    </row>
    <row r="55" spans="1:9" ht="15.75">
      <c r="A55" s="67" t="s">
        <v>39</v>
      </c>
      <c r="B55" s="67"/>
      <c r="C55" s="67"/>
      <c r="D55" s="67"/>
      <c r="E55" s="67"/>
      <c r="F55" s="67"/>
      <c r="G55" s="32">
        <f>G53+G54</f>
        <v>22846717</v>
      </c>
      <c r="H55" s="32">
        <f>H53+H54</f>
        <v>17017250</v>
      </c>
      <c r="I55" s="32">
        <f>I53+I54</f>
        <v>18193070</v>
      </c>
    </row>
    <row r="56" spans="1:9" ht="15.75">
      <c r="A56" s="62"/>
      <c r="B56" s="63"/>
      <c r="C56" s="63"/>
      <c r="D56" s="63"/>
      <c r="E56" s="63"/>
      <c r="F56" s="64"/>
      <c r="G56" s="33"/>
      <c r="H56" s="33"/>
      <c r="I56" s="33"/>
    </row>
    <row r="57" spans="1:9" ht="18.75" customHeight="1">
      <c r="A57" s="67" t="s">
        <v>75</v>
      </c>
      <c r="B57" s="67"/>
      <c r="C57" s="67"/>
      <c r="D57" s="67"/>
      <c r="E57" s="67"/>
      <c r="F57" s="67"/>
      <c r="G57" s="32">
        <v>110000</v>
      </c>
      <c r="H57" s="32">
        <v>110000</v>
      </c>
      <c r="I57" s="32">
        <v>110000</v>
      </c>
    </row>
    <row r="58" spans="1:9" ht="17.25" customHeight="1">
      <c r="A58" s="65" t="s">
        <v>56</v>
      </c>
      <c r="B58" s="65"/>
      <c r="C58" s="65"/>
      <c r="D58" s="65"/>
      <c r="E58" s="65"/>
      <c r="F58" s="65"/>
      <c r="G58" s="33">
        <v>0</v>
      </c>
      <c r="H58" s="33">
        <v>0</v>
      </c>
      <c r="I58" s="33">
        <v>0</v>
      </c>
    </row>
    <row r="59" spans="1:9" ht="15.75" customHeight="1">
      <c r="A59" s="67" t="s">
        <v>76</v>
      </c>
      <c r="B59" s="67"/>
      <c r="C59" s="67"/>
      <c r="D59" s="67"/>
      <c r="E59" s="67"/>
      <c r="F59" s="67"/>
      <c r="G59" s="32">
        <f>G57+G58</f>
        <v>110000</v>
      </c>
      <c r="H59" s="32">
        <f>H57+H58</f>
        <v>110000</v>
      </c>
      <c r="I59" s="32">
        <f>I57+I58</f>
        <v>110000</v>
      </c>
    </row>
    <row r="60" spans="1:9" ht="15.75">
      <c r="A60" s="62"/>
      <c r="B60" s="63"/>
      <c r="C60" s="63"/>
      <c r="D60" s="63"/>
      <c r="E60" s="63"/>
      <c r="F60" s="64"/>
      <c r="G60" s="33"/>
      <c r="H60" s="33"/>
      <c r="I60" s="33"/>
    </row>
    <row r="61" spans="1:9" ht="15.75">
      <c r="A61" s="67" t="s">
        <v>30</v>
      </c>
      <c r="B61" s="67"/>
      <c r="C61" s="67"/>
      <c r="D61" s="67"/>
      <c r="E61" s="67"/>
      <c r="F61" s="67"/>
      <c r="G61" s="32">
        <v>195000</v>
      </c>
      <c r="H61" s="32">
        <v>95000</v>
      </c>
      <c r="I61" s="32">
        <v>95000</v>
      </c>
    </row>
    <row r="62" spans="1:9" ht="26.25" customHeight="1">
      <c r="A62" s="68" t="s">
        <v>55</v>
      </c>
      <c r="B62" s="69"/>
      <c r="C62" s="69"/>
      <c r="D62" s="69"/>
      <c r="E62" s="69"/>
      <c r="F62" s="70"/>
      <c r="G62" s="33">
        <v>0</v>
      </c>
      <c r="H62" s="33">
        <v>0</v>
      </c>
      <c r="I62" s="33">
        <v>0</v>
      </c>
    </row>
    <row r="63" spans="1:9" ht="35.25" customHeight="1">
      <c r="A63" s="68" t="s">
        <v>57</v>
      </c>
      <c r="B63" s="69"/>
      <c r="C63" s="69"/>
      <c r="D63" s="69"/>
      <c r="E63" s="69"/>
      <c r="F63" s="70"/>
      <c r="G63" s="32">
        <f>G61+G62</f>
        <v>195000</v>
      </c>
      <c r="H63" s="32">
        <f>H61+H62</f>
        <v>95000</v>
      </c>
      <c r="I63" s="32">
        <f>I61+I62</f>
        <v>95000</v>
      </c>
    </row>
    <row r="64" spans="1:9" ht="15.75">
      <c r="A64" s="62"/>
      <c r="B64" s="63"/>
      <c r="C64" s="63"/>
      <c r="D64" s="63"/>
      <c r="E64" s="63"/>
      <c r="F64" s="64"/>
      <c r="G64" s="33"/>
      <c r="H64" s="33"/>
      <c r="I64" s="33"/>
    </row>
    <row r="65" spans="1:9" ht="15.75">
      <c r="A65" s="66" t="s">
        <v>40</v>
      </c>
      <c r="B65" s="66"/>
      <c r="C65" s="66"/>
      <c r="D65" s="66"/>
      <c r="E65" s="66"/>
      <c r="F65" s="66"/>
      <c r="G65" s="32">
        <f>G31+G35+G39+G43+G59+G63</f>
        <v>82782967.090000004</v>
      </c>
      <c r="H65" s="32">
        <f t="shared" ref="H65:I65" si="0">H31+H35+H39+H43+H59+H63</f>
        <v>41648100</v>
      </c>
      <c r="I65" s="32">
        <f t="shared" si="0"/>
        <v>46221800</v>
      </c>
    </row>
    <row r="66" spans="1:9">
      <c r="A66" s="17"/>
      <c r="B66" s="17"/>
      <c r="C66" s="17"/>
      <c r="D66" s="17"/>
      <c r="E66" s="17"/>
      <c r="F66" s="17"/>
      <c r="G66" s="18"/>
      <c r="H66" s="10"/>
    </row>
    <row r="67" spans="1:9">
      <c r="A67" s="17"/>
      <c r="B67" s="17"/>
      <c r="C67" s="17"/>
      <c r="D67" s="17"/>
      <c r="E67" s="17"/>
      <c r="F67" s="17"/>
      <c r="G67" s="18"/>
      <c r="H67" s="10"/>
    </row>
    <row r="68" spans="1:9">
      <c r="A68" s="2"/>
      <c r="B68" s="2"/>
      <c r="C68" s="2"/>
      <c r="D68" s="2"/>
      <c r="E68" s="2"/>
      <c r="F68" s="2"/>
      <c r="G68" s="36"/>
      <c r="H68" s="10"/>
    </row>
    <row r="69" spans="1:9" ht="15.75">
      <c r="A69" s="19"/>
      <c r="B69" s="19"/>
      <c r="C69" s="19"/>
      <c r="D69" s="19"/>
      <c r="E69" s="19"/>
      <c r="F69" s="19"/>
      <c r="G69" s="25"/>
      <c r="H69" s="10"/>
    </row>
    <row r="70" spans="1:9">
      <c r="A70" s="2"/>
      <c r="B70" s="2"/>
      <c r="C70" s="2"/>
      <c r="D70" s="2"/>
      <c r="E70" s="2"/>
      <c r="F70" s="2"/>
      <c r="G70" s="12"/>
      <c r="H70" s="10"/>
    </row>
    <row r="71" spans="1:9">
      <c r="A71" s="2"/>
      <c r="B71" s="2"/>
      <c r="C71" s="2"/>
      <c r="D71" s="2"/>
      <c r="E71" s="2"/>
      <c r="F71" s="2"/>
      <c r="G71" s="12"/>
      <c r="H71" s="10"/>
    </row>
    <row r="72" spans="1:9">
      <c r="A72" s="2"/>
      <c r="B72" s="2"/>
      <c r="C72" s="2"/>
      <c r="D72" s="2"/>
      <c r="E72" s="2"/>
      <c r="F72" s="2"/>
      <c r="G72" s="12"/>
      <c r="H72" s="10"/>
    </row>
    <row r="73" spans="1:9">
      <c r="A73" s="2"/>
      <c r="B73" s="2"/>
      <c r="C73" s="2"/>
      <c r="D73" s="2"/>
      <c r="E73" s="2"/>
      <c r="F73" s="2"/>
      <c r="G73" s="2"/>
    </row>
    <row r="74" spans="1:9">
      <c r="A74" s="2"/>
      <c r="B74" s="2"/>
      <c r="C74" s="2"/>
      <c r="D74" s="2"/>
      <c r="E74" s="2"/>
      <c r="F74" s="2"/>
      <c r="G74" s="2"/>
    </row>
    <row r="75" spans="1:9">
      <c r="A75" s="2"/>
      <c r="B75" s="2"/>
      <c r="C75" s="2"/>
      <c r="D75" s="2"/>
      <c r="E75" s="2"/>
      <c r="F75" s="2"/>
      <c r="G75" s="2"/>
    </row>
    <row r="76" spans="1:9">
      <c r="A76" s="2"/>
      <c r="B76" s="2"/>
      <c r="C76" s="2"/>
      <c r="D76" s="2"/>
      <c r="E76" s="2"/>
      <c r="F76" s="2"/>
      <c r="G76" s="2"/>
    </row>
    <row r="77" spans="1:9">
      <c r="A77" s="2"/>
      <c r="B77" s="2"/>
      <c r="C77" s="2"/>
      <c r="D77" s="2"/>
      <c r="E77" s="2"/>
      <c r="F77" s="2"/>
      <c r="G77" s="2"/>
    </row>
    <row r="78" spans="1:9">
      <c r="A78" s="2"/>
      <c r="B78" s="2"/>
      <c r="C78" s="2"/>
      <c r="D78" s="2"/>
      <c r="E78" s="2"/>
      <c r="F78" s="2"/>
      <c r="G78" s="2"/>
    </row>
    <row r="79" spans="1:9">
      <c r="A79" s="2"/>
      <c r="B79" s="2"/>
      <c r="C79" s="2"/>
      <c r="D79" s="2"/>
      <c r="E79" s="2"/>
      <c r="F79" s="2"/>
      <c r="G79" s="2"/>
    </row>
    <row r="80" spans="1:9">
      <c r="A80" s="2"/>
      <c r="B80" s="2"/>
      <c r="C80" s="2"/>
      <c r="D80" s="2"/>
      <c r="E80" s="2"/>
      <c r="F80" s="2"/>
      <c r="G80" s="2"/>
    </row>
  </sheetData>
  <mergeCells count="64">
    <mergeCell ref="F1:I1"/>
    <mergeCell ref="E2:I2"/>
    <mergeCell ref="A4:I4"/>
    <mergeCell ref="A6:I6"/>
    <mergeCell ref="A28:F28"/>
    <mergeCell ref="A26:F26"/>
    <mergeCell ref="A18:F18"/>
    <mergeCell ref="A13:F13"/>
    <mergeCell ref="A16:F16"/>
    <mergeCell ref="A17:F17"/>
    <mergeCell ref="A7:F8"/>
    <mergeCell ref="A9:F9"/>
    <mergeCell ref="A10:F10"/>
    <mergeCell ref="A12:F12"/>
    <mergeCell ref="A15:F15"/>
    <mergeCell ref="A11:F11"/>
    <mergeCell ref="A5:G5"/>
    <mergeCell ref="A33:F33"/>
    <mergeCell ref="A32:F32"/>
    <mergeCell ref="A19:F19"/>
    <mergeCell ref="A29:F29"/>
    <mergeCell ref="A20:F20"/>
    <mergeCell ref="A22:F22"/>
    <mergeCell ref="A24:F24"/>
    <mergeCell ref="A27:F27"/>
    <mergeCell ref="A23:F23"/>
    <mergeCell ref="G7:I7"/>
    <mergeCell ref="A38:F38"/>
    <mergeCell ref="A39:F39"/>
    <mergeCell ref="A40:F40"/>
    <mergeCell ref="A36:F36"/>
    <mergeCell ref="A14:F14"/>
    <mergeCell ref="A21:F21"/>
    <mergeCell ref="A25:F25"/>
    <mergeCell ref="A30:F30"/>
    <mergeCell ref="A35:F35"/>
    <mergeCell ref="A37:F37"/>
    <mergeCell ref="A45:F45"/>
    <mergeCell ref="A31:F31"/>
    <mergeCell ref="A55:F55"/>
    <mergeCell ref="A49:F49"/>
    <mergeCell ref="A46:F46"/>
    <mergeCell ref="A47:F47"/>
    <mergeCell ref="A53:F53"/>
    <mergeCell ref="A48:F48"/>
    <mergeCell ref="A52:F52"/>
    <mergeCell ref="A50:F50"/>
    <mergeCell ref="A51:F51"/>
    <mergeCell ref="A42:F42"/>
    <mergeCell ref="A43:F43"/>
    <mergeCell ref="A44:F44"/>
    <mergeCell ref="A34:F34"/>
    <mergeCell ref="A41:F41"/>
    <mergeCell ref="A56:F56"/>
    <mergeCell ref="A54:F54"/>
    <mergeCell ref="A65:F65"/>
    <mergeCell ref="A64:F64"/>
    <mergeCell ref="A61:F61"/>
    <mergeCell ref="A58:F58"/>
    <mergeCell ref="A59:F59"/>
    <mergeCell ref="A60:F60"/>
    <mergeCell ref="A63:F63"/>
    <mergeCell ref="A57:F57"/>
    <mergeCell ref="A62:F6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U23" sqref="U23"/>
    </sheetView>
  </sheetViews>
  <sheetFormatPr defaultRowHeight="12.75"/>
  <cols>
    <col min="2" max="2" width="8" customWidth="1"/>
    <col min="3" max="3" width="4.28515625" customWidth="1"/>
    <col min="4" max="4" width="1" customWidth="1"/>
    <col min="5" max="5" width="5.5703125" customWidth="1"/>
    <col min="6" max="6" width="13.7109375" customWidth="1"/>
    <col min="7" max="7" width="13.140625" customWidth="1"/>
    <col min="8" max="8" width="13.28515625" customWidth="1"/>
    <col min="9" max="9" width="13.140625" customWidth="1"/>
    <col min="10" max="10" width="10" customWidth="1"/>
    <col min="11" max="11" width="12.7109375" customWidth="1"/>
    <col min="12" max="12" width="13.28515625" customWidth="1"/>
    <col min="13" max="13" width="10.28515625" customWidth="1"/>
    <col min="14" max="14" width="13" customWidth="1"/>
  </cols>
  <sheetData>
    <row r="1" spans="1:14" ht="15.75">
      <c r="A1" s="31"/>
      <c r="B1" s="31"/>
      <c r="C1" s="31"/>
      <c r="D1" s="31"/>
      <c r="E1" s="31"/>
      <c r="F1" s="77" t="s">
        <v>60</v>
      </c>
      <c r="G1" s="77"/>
      <c r="H1" s="77"/>
      <c r="I1" s="77"/>
      <c r="J1" s="77"/>
      <c r="K1" s="77"/>
      <c r="L1" s="77"/>
      <c r="M1" s="77"/>
      <c r="N1" s="77"/>
    </row>
    <row r="2" spans="1:14" ht="15.75">
      <c r="A2" s="31"/>
      <c r="B2" s="31"/>
      <c r="C2" s="31"/>
      <c r="D2" s="31"/>
      <c r="E2" s="31"/>
      <c r="F2" s="77" t="s">
        <v>45</v>
      </c>
      <c r="G2" s="77"/>
      <c r="H2" s="77"/>
      <c r="I2" s="77"/>
      <c r="J2" s="77"/>
      <c r="K2" s="77"/>
      <c r="L2" s="77"/>
      <c r="M2" s="77"/>
      <c r="N2" s="77"/>
    </row>
    <row r="3" spans="1:14" ht="15.75">
      <c r="A3" s="31"/>
      <c r="B3" s="31"/>
      <c r="C3" s="31"/>
      <c r="D3" s="31"/>
      <c r="E3" s="31"/>
      <c r="F3" s="31"/>
      <c r="G3" s="31"/>
      <c r="H3" s="31"/>
    </row>
    <row r="4" spans="1:14" ht="32.25" customHeight="1">
      <c r="A4" s="78" t="s">
        <v>132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5.75">
      <c r="A5" s="34"/>
      <c r="B5" s="34"/>
      <c r="C5" s="34"/>
      <c r="D5" s="34"/>
      <c r="E5" s="34"/>
      <c r="F5" s="34"/>
      <c r="G5" s="34"/>
      <c r="H5" s="34"/>
    </row>
    <row r="6" spans="1:14" ht="15.75">
      <c r="A6" s="81" t="s">
        <v>160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15.75">
      <c r="A7" s="31"/>
      <c r="B7" s="31"/>
      <c r="C7" s="31"/>
      <c r="D7" s="31"/>
      <c r="E7" s="31"/>
      <c r="F7" s="31"/>
      <c r="G7" s="31"/>
      <c r="H7" s="31"/>
    </row>
    <row r="8" spans="1:14" ht="25.5">
      <c r="A8" s="88" t="s">
        <v>50</v>
      </c>
      <c r="B8" s="89"/>
      <c r="C8" s="89"/>
      <c r="D8" s="90"/>
      <c r="E8" s="41" t="s">
        <v>51</v>
      </c>
      <c r="F8" s="28" t="s">
        <v>110</v>
      </c>
      <c r="G8" s="28" t="s">
        <v>3</v>
      </c>
      <c r="H8" s="42" t="s">
        <v>67</v>
      </c>
      <c r="I8" s="28" t="s">
        <v>111</v>
      </c>
      <c r="J8" s="28" t="s">
        <v>3</v>
      </c>
      <c r="K8" s="42" t="s">
        <v>67</v>
      </c>
      <c r="L8" s="28" t="s">
        <v>133</v>
      </c>
      <c r="M8" s="28" t="s">
        <v>3</v>
      </c>
      <c r="N8" s="42" t="s">
        <v>67</v>
      </c>
    </row>
    <row r="9" spans="1:14" ht="15.75" customHeight="1">
      <c r="A9" s="88" t="s">
        <v>122</v>
      </c>
      <c r="B9" s="89"/>
      <c r="C9" s="89"/>
      <c r="D9" s="90"/>
      <c r="E9" s="43"/>
      <c r="F9" s="21">
        <v>1919000</v>
      </c>
      <c r="G9" s="21">
        <v>0</v>
      </c>
      <c r="H9" s="21">
        <f>F9+G9</f>
        <v>1919000</v>
      </c>
      <c r="I9" s="21">
        <v>1919000</v>
      </c>
      <c r="J9" s="21">
        <v>0</v>
      </c>
      <c r="K9" s="21">
        <f>I9+J9</f>
        <v>1919000</v>
      </c>
      <c r="L9" s="21">
        <v>1919000</v>
      </c>
      <c r="M9" s="21">
        <v>0</v>
      </c>
      <c r="N9" s="21">
        <f>L9+M9</f>
        <v>1919000</v>
      </c>
    </row>
    <row r="10" spans="1:14" ht="15.75" customHeight="1">
      <c r="A10" s="85"/>
      <c r="B10" s="86"/>
      <c r="C10" s="86"/>
      <c r="D10" s="87"/>
      <c r="E10" s="43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.75" customHeight="1">
      <c r="A11" s="88" t="s">
        <v>123</v>
      </c>
      <c r="B11" s="89"/>
      <c r="C11" s="89"/>
      <c r="D11" s="90"/>
      <c r="E11" s="43"/>
      <c r="F11" s="21">
        <v>2499259</v>
      </c>
      <c r="G11" s="21">
        <v>0</v>
      </c>
      <c r="H11" s="21">
        <f>F11+G11</f>
        <v>2499259</v>
      </c>
      <c r="I11" s="21">
        <v>0</v>
      </c>
      <c r="J11" s="21">
        <v>0</v>
      </c>
      <c r="K11" s="21">
        <f>I11+J11</f>
        <v>0</v>
      </c>
      <c r="L11" s="21">
        <v>0</v>
      </c>
      <c r="M11" s="21">
        <v>0</v>
      </c>
      <c r="N11" s="21">
        <f>L11+M11</f>
        <v>0</v>
      </c>
    </row>
    <row r="12" spans="1:14" ht="15.75" customHeight="1">
      <c r="A12" s="85"/>
      <c r="B12" s="86"/>
      <c r="C12" s="86"/>
      <c r="D12" s="87"/>
      <c r="E12" s="43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.75" customHeight="1">
      <c r="A13" s="88" t="s">
        <v>124</v>
      </c>
      <c r="B13" s="89"/>
      <c r="C13" s="89"/>
      <c r="D13" s="90"/>
      <c r="E13" s="43"/>
      <c r="F13" s="21">
        <v>0</v>
      </c>
      <c r="G13" s="21">
        <v>0</v>
      </c>
      <c r="H13" s="21">
        <f>F13+G13</f>
        <v>0</v>
      </c>
      <c r="I13" s="21">
        <v>0</v>
      </c>
      <c r="J13" s="21">
        <v>0</v>
      </c>
      <c r="K13" s="21">
        <f>I13+J13</f>
        <v>0</v>
      </c>
      <c r="L13" s="21">
        <v>0</v>
      </c>
      <c r="M13" s="21">
        <v>0</v>
      </c>
      <c r="N13" s="21">
        <f>L13+M13</f>
        <v>0</v>
      </c>
    </row>
    <row r="14" spans="1:14" ht="15.75" customHeight="1">
      <c r="A14" s="85"/>
      <c r="B14" s="86"/>
      <c r="C14" s="86"/>
      <c r="D14" s="87"/>
      <c r="E14" s="43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5.75" customHeight="1">
      <c r="A15" s="88" t="s">
        <v>153</v>
      </c>
      <c r="B15" s="89"/>
      <c r="C15" s="89"/>
      <c r="D15" s="90"/>
      <c r="E15" s="43"/>
      <c r="F15" s="21">
        <v>40427800</v>
      </c>
      <c r="G15" s="21">
        <v>0</v>
      </c>
      <c r="H15" s="21">
        <f>F15+G15</f>
        <v>40427800</v>
      </c>
      <c r="I15" s="21">
        <v>0</v>
      </c>
      <c r="J15" s="21">
        <v>0</v>
      </c>
      <c r="K15" s="21">
        <f>I15+J15</f>
        <v>0</v>
      </c>
      <c r="L15" s="21">
        <v>0</v>
      </c>
      <c r="M15" s="21">
        <v>0</v>
      </c>
      <c r="N15" s="21">
        <f>L15+M15</f>
        <v>0</v>
      </c>
    </row>
    <row r="16" spans="1:14" ht="15.75" customHeight="1">
      <c r="A16" s="85"/>
      <c r="B16" s="86"/>
      <c r="C16" s="86"/>
      <c r="D16" s="87"/>
      <c r="E16" s="43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.75" customHeight="1">
      <c r="A17" s="88" t="s">
        <v>127</v>
      </c>
      <c r="B17" s="89"/>
      <c r="C17" s="89"/>
      <c r="D17" s="90"/>
      <c r="E17" s="43"/>
      <c r="F17" s="21">
        <v>0</v>
      </c>
      <c r="G17" s="21">
        <v>0</v>
      </c>
      <c r="H17" s="21">
        <f>F17+G17</f>
        <v>0</v>
      </c>
      <c r="I17" s="21">
        <v>0</v>
      </c>
      <c r="J17" s="21">
        <v>0</v>
      </c>
      <c r="K17" s="21">
        <f>I17+J17</f>
        <v>0</v>
      </c>
      <c r="L17" s="21">
        <v>0</v>
      </c>
      <c r="M17" s="21">
        <v>0</v>
      </c>
      <c r="N17" s="21">
        <f>L17+M17</f>
        <v>0</v>
      </c>
    </row>
    <row r="18" spans="1:14">
      <c r="A18" s="85"/>
      <c r="B18" s="86"/>
      <c r="C18" s="86"/>
      <c r="D18" s="87"/>
      <c r="E18" s="43"/>
      <c r="F18" s="21"/>
      <c r="G18" s="21"/>
      <c r="H18" s="21"/>
      <c r="I18" s="21"/>
      <c r="J18" s="21"/>
      <c r="K18" s="21"/>
      <c r="L18" s="21"/>
      <c r="M18" s="21"/>
      <c r="N18" s="21"/>
    </row>
    <row r="19" spans="1:14">
      <c r="A19" s="82" t="s">
        <v>52</v>
      </c>
      <c r="B19" s="83"/>
      <c r="C19" s="83"/>
      <c r="D19" s="84"/>
      <c r="E19" s="44"/>
      <c r="F19" s="22">
        <f>SUM(F9:F18)</f>
        <v>44846059</v>
      </c>
      <c r="G19" s="22">
        <f t="shared" ref="G19:H19" si="0">SUM(G9:G18)</f>
        <v>0</v>
      </c>
      <c r="H19" s="22">
        <f t="shared" si="0"/>
        <v>44846059</v>
      </c>
      <c r="I19" s="22">
        <f>SUM(I9:I18)</f>
        <v>1919000</v>
      </c>
      <c r="J19" s="22">
        <f t="shared" ref="J19:K19" si="1">SUM(J9:J18)</f>
        <v>0</v>
      </c>
      <c r="K19" s="22">
        <f t="shared" si="1"/>
        <v>1919000</v>
      </c>
      <c r="L19" s="22">
        <f>SUM(L9:L18)</f>
        <v>1919000</v>
      </c>
      <c r="M19" s="22">
        <f t="shared" ref="M19:N19" si="2">SUM(M9:M18)</f>
        <v>0</v>
      </c>
      <c r="N19" s="22">
        <f t="shared" si="2"/>
        <v>1919000</v>
      </c>
    </row>
    <row r="20" spans="1:14">
      <c r="A20" s="20"/>
      <c r="B20" s="20"/>
      <c r="C20" s="20"/>
      <c r="D20" s="20"/>
      <c r="E20" s="20"/>
      <c r="F20" s="11"/>
      <c r="G20" s="11"/>
      <c r="H20" s="11"/>
    </row>
    <row r="21" spans="1:14">
      <c r="A21" s="20"/>
      <c r="B21" s="20"/>
      <c r="C21" s="20"/>
      <c r="D21" s="20"/>
      <c r="E21" s="20"/>
      <c r="F21" s="11"/>
      <c r="G21" s="11"/>
      <c r="H21" s="11"/>
    </row>
    <row r="22" spans="1:14" ht="15.75">
      <c r="A22" s="19"/>
      <c r="B22" s="20"/>
      <c r="C22" s="20"/>
      <c r="D22" s="20"/>
      <c r="E22" s="20"/>
      <c r="F22" s="11"/>
      <c r="G22" s="11"/>
      <c r="H22" s="11"/>
    </row>
  </sheetData>
  <mergeCells count="16">
    <mergeCell ref="F1:N1"/>
    <mergeCell ref="F2:N2"/>
    <mergeCell ref="A4:N4"/>
    <mergeCell ref="A6:N6"/>
    <mergeCell ref="A19:D19"/>
    <mergeCell ref="A18:D18"/>
    <mergeCell ref="A9:D9"/>
    <mergeCell ref="A8:D8"/>
    <mergeCell ref="A10:D10"/>
    <mergeCell ref="A11:D11"/>
    <mergeCell ref="A12:D12"/>
    <mergeCell ref="A13:D13"/>
    <mergeCell ref="A14:D14"/>
    <mergeCell ref="A15:D15"/>
    <mergeCell ref="A16:D16"/>
    <mergeCell ref="A17:D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Вед.струк.</vt:lpstr>
      <vt:lpstr>Общий расчет</vt:lpstr>
      <vt:lpstr>Измен.по межбюдж.трансф.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Надежда Никифорова</cp:lastModifiedBy>
  <cp:lastPrinted>2018-12-18T08:31:51Z</cp:lastPrinted>
  <dcterms:created xsi:type="dcterms:W3CDTF">1996-10-08T23:32:33Z</dcterms:created>
  <dcterms:modified xsi:type="dcterms:W3CDTF">2018-12-18T08:53:16Z</dcterms:modified>
</cp:coreProperties>
</file>