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ходы " sheetId="3" r:id="rId1"/>
  </sheets>
  <calcPr calcId="125725"/>
</workbook>
</file>

<file path=xl/calcChain.xml><?xml version="1.0" encoding="utf-8"?>
<calcChain xmlns="http://schemas.openxmlformats.org/spreadsheetml/2006/main">
  <c r="J49" i="3"/>
  <c r="H49"/>
  <c r="F49"/>
  <c r="D49"/>
  <c r="J48"/>
  <c r="I48"/>
  <c r="H48"/>
  <c r="G48"/>
  <c r="F48"/>
  <c r="E48"/>
  <c r="D48"/>
  <c r="B48"/>
  <c r="J47"/>
  <c r="H47"/>
  <c r="F47"/>
  <c r="D47"/>
  <c r="J46"/>
  <c r="I46"/>
  <c r="G46"/>
  <c r="E46"/>
  <c r="H46" s="1"/>
  <c r="D46"/>
  <c r="B46"/>
  <c r="F45"/>
  <c r="D45"/>
  <c r="J44"/>
  <c r="H44"/>
  <c r="F44"/>
  <c r="D44"/>
  <c r="J43"/>
  <c r="I43"/>
  <c r="G43"/>
  <c r="F43"/>
  <c r="E43"/>
  <c r="H43" s="1"/>
  <c r="D43"/>
  <c r="B43"/>
  <c r="F42"/>
  <c r="D42"/>
  <c r="J41"/>
  <c r="H41"/>
  <c r="F41"/>
  <c r="D41"/>
  <c r="J40"/>
  <c r="H40"/>
  <c r="F40"/>
  <c r="D40"/>
  <c r="J39"/>
  <c r="H39"/>
  <c r="F39"/>
  <c r="D39"/>
  <c r="J38"/>
  <c r="H38"/>
  <c r="F38"/>
  <c r="B38"/>
  <c r="D38" s="1"/>
  <c r="J36"/>
  <c r="H36"/>
  <c r="F36"/>
  <c r="D36"/>
  <c r="J35"/>
  <c r="H35"/>
  <c r="F35"/>
  <c r="D35"/>
  <c r="I34"/>
  <c r="G34"/>
  <c r="E34"/>
  <c r="F34" s="1"/>
  <c r="B34"/>
  <c r="D34" s="1"/>
  <c r="J33"/>
  <c r="H33"/>
  <c r="F33"/>
  <c r="D33"/>
  <c r="J32"/>
  <c r="H32"/>
  <c r="F32"/>
  <c r="D32"/>
  <c r="J31"/>
  <c r="H31"/>
  <c r="F31"/>
  <c r="D31"/>
  <c r="J30"/>
  <c r="H30"/>
  <c r="F30"/>
  <c r="D30"/>
  <c r="J29"/>
  <c r="H29"/>
  <c r="F29"/>
  <c r="D29"/>
  <c r="I28"/>
  <c r="G28"/>
  <c r="E28"/>
  <c r="F28" s="1"/>
  <c r="C28"/>
  <c r="D28" s="1"/>
  <c r="B28"/>
  <c r="F27"/>
  <c r="F26"/>
  <c r="J25"/>
  <c r="H25"/>
  <c r="F25"/>
  <c r="D25"/>
  <c r="J24"/>
  <c r="H24"/>
  <c r="F24"/>
  <c r="D24"/>
  <c r="J23"/>
  <c r="I23"/>
  <c r="H23"/>
  <c r="G23"/>
  <c r="F23"/>
  <c r="E23"/>
  <c r="D23"/>
  <c r="B23"/>
  <c r="J22"/>
  <c r="H22"/>
  <c r="F22"/>
  <c r="J21"/>
  <c r="H21"/>
  <c r="F21"/>
  <c r="D21"/>
  <c r="H20"/>
  <c r="D20"/>
  <c r="J19"/>
  <c r="H19"/>
  <c r="F19"/>
  <c r="D19"/>
  <c r="I18"/>
  <c r="G18"/>
  <c r="H18" s="1"/>
  <c r="E18"/>
  <c r="F18" s="1"/>
  <c r="B18"/>
  <c r="D18" s="1"/>
  <c r="J17"/>
  <c r="H17"/>
  <c r="F17"/>
  <c r="D17"/>
  <c r="J16"/>
  <c r="H16"/>
  <c r="F16"/>
  <c r="D16"/>
  <c r="B16"/>
  <c r="J15"/>
  <c r="H15"/>
  <c r="F15"/>
  <c r="D15"/>
  <c r="J14"/>
  <c r="H14"/>
  <c r="F14"/>
  <c r="B14"/>
  <c r="D14" s="1"/>
  <c r="J13"/>
  <c r="H13"/>
  <c r="F13"/>
  <c r="D13"/>
  <c r="J12"/>
  <c r="H12"/>
  <c r="J10"/>
  <c r="H10"/>
  <c r="F10"/>
  <c r="D10"/>
  <c r="J9"/>
  <c r="H9"/>
  <c r="F9"/>
  <c r="J8"/>
  <c r="H8"/>
  <c r="F8"/>
  <c r="D8"/>
  <c r="J7"/>
  <c r="H7"/>
  <c r="F7"/>
  <c r="D7"/>
  <c r="I6"/>
  <c r="I50" s="1"/>
  <c r="G6"/>
  <c r="G50" s="1"/>
  <c r="F6"/>
  <c r="E6"/>
  <c r="D6"/>
  <c r="B6"/>
  <c r="B50" s="1"/>
  <c r="D50" s="1"/>
  <c r="F46" l="1"/>
  <c r="J34"/>
  <c r="H34"/>
  <c r="J28"/>
  <c r="E50"/>
  <c r="F50" s="1"/>
  <c r="H28"/>
  <c r="J18"/>
  <c r="H6"/>
  <c r="J6"/>
  <c r="J50"/>
  <c r="H50" l="1"/>
</calcChain>
</file>

<file path=xl/comments1.xml><?xml version="1.0" encoding="utf-8"?>
<comments xmlns="http://schemas.openxmlformats.org/spreadsheetml/2006/main">
  <authors>
    <author>Автор</author>
  </authors>
  <commentList>
    <comment ref="A17" authorId="0">
      <text>
        <r>
          <rPr>
            <sz val="8"/>
            <color indexed="81"/>
            <rFont val="Tahoma"/>
            <family val="2"/>
            <charset val="204"/>
          </rPr>
          <t>T2_0503317 (Итог уровня 1)</t>
        </r>
      </text>
    </comment>
  </commentList>
</comments>
</file>

<file path=xl/sharedStrings.xml><?xml version="1.0" encoding="utf-8"?>
<sst xmlns="http://schemas.openxmlformats.org/spreadsheetml/2006/main" count="60" uniqueCount="60">
  <si>
    <t>Наименование показателей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</si>
  <si>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</si>
  <si>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</si>
  <si>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</si>
  <si>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Федервции,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</si>
  <si>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</si>
  <si>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</si>
  <si>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</si>
  <si>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</si>
  <si>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</si>
  <si>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</si>
  <si>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</si>
  <si>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   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</si>
  <si>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</si>
  <si>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</si>
  <si>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</si>
  <si>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</si>
  <si>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</t>
  </si>
  <si>
    <t>Другие вопросы в области национальной экономики</t>
  </si>
  <si>
    <t>Жилищно- 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</si>
  <si>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</si>
  <si>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</si>
  <si>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</si>
  <si>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</si>
  <si>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</si>
  <si>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</si>
  <si>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</si>
  <si>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</si>
  <si>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</si>
  <si>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</si>
  <si>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</si>
  <si>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Здравоохранение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</si>
  <si>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</si>
  <si>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</si>
  <si>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</si>
  <si>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</si>
  <si>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</si>
  <si>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</si>
  <si>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</si>
  <si>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</si>
  <si>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</si>
  <si>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</si>
  <si>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</si>
  <si>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</si>
  <si>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ВСЕГО РАСХОДОВ</t>
  </si>
  <si>
    <t>2019 год</t>
  </si>
  <si>
    <t>2020 год</t>
  </si>
  <si>
    <t>в % к 2019 году</t>
  </si>
  <si>
    <t>Охрана окружающей среды</t>
  </si>
  <si>
    <t>Другие вопросы в области охраны окружающей среды</t>
  </si>
  <si>
    <t>Исполн. бюджета района за  2017 год</t>
  </si>
  <si>
    <t>Ожидаемое исполнение за 2018 год</t>
  </si>
  <si>
    <t>% роста, (снижения) к исполн. за 2017 год</t>
  </si>
  <si>
    <t>в % к ожидаемому исполнению 2018 года</t>
  </si>
  <si>
    <t>2021 год</t>
  </si>
  <si>
    <t>в % к 2020 году</t>
  </si>
  <si>
    <t>2</t>
  </si>
  <si>
    <t>3</t>
  </si>
  <si>
    <t>в 151 раза</t>
  </si>
  <si>
    <t>Расходы  бюджета  муниципального района на 2019-2021 годы по разделам и подразделам классификации расходов бюджетов в сравнении с 2017 годом и ожидаемым исполнением за 2018 год  (проект 2)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</si>
</sst>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2" borderId="0"/>
    <xf numFmtId="4" fontId="10" fillId="3" borderId="6">
      <alignment horizontal="right" vertical="top" shrinkToFit="1"/>
    </xf>
  </cellStyleXfs>
  <cellXfs count="35">
    <xf numFmtId="0" fontId="0" fillId="0" borderId="0" xfId="0"/>
    <xf numFmtId="49" fontId="1" fillId="0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right" shrinkToFit="1"/>
    </xf>
    <xf numFmtId="164" fontId="2" fillId="0" borderId="3" xfId="0" applyNumberFormat="1" applyFont="1" applyFill="1" applyBorder="1" applyAlignment="1">
      <alignment horizontal="right" shrinkToFit="1"/>
    </xf>
    <xf numFmtId="0" fontId="2" fillId="0" borderId="3" xfId="0" applyFont="1" applyFill="1" applyBorder="1" applyAlignment="1">
      <alignment wrapText="1"/>
    </xf>
    <xf numFmtId="0" fontId="2" fillId="0" borderId="4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7" fillId="2" borderId="3" xfId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shrinkToFit="1"/>
    </xf>
    <xf numFmtId="165" fontId="8" fillId="0" borderId="3" xfId="0" applyNumberFormat="1" applyFont="1" applyFill="1" applyBorder="1"/>
    <xf numFmtId="164" fontId="2" fillId="0" borderId="5" xfId="0" applyNumberFormat="1" applyFont="1" applyFill="1" applyBorder="1" applyAlignment="1">
      <alignment horizontal="right" shrinkToFit="1"/>
    </xf>
    <xf numFmtId="164" fontId="8" fillId="0" borderId="0" xfId="0" applyNumberFormat="1" applyFont="1" applyFill="1"/>
    <xf numFmtId="0" fontId="8" fillId="0" borderId="3" xfId="0" applyFont="1" applyFill="1" applyBorder="1"/>
    <xf numFmtId="164" fontId="8" fillId="0" borderId="3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9" fillId="0" borderId="5" xfId="0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5" fontId="9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/>
    <xf numFmtId="0" fontId="9" fillId="0" borderId="3" xfId="0" applyFont="1" applyFill="1" applyBorder="1"/>
    <xf numFmtId="3" fontId="9" fillId="0" borderId="3" xfId="0" applyNumberFormat="1" applyFont="1" applyFill="1" applyBorder="1"/>
    <xf numFmtId="0" fontId="8" fillId="0" borderId="3" xfId="0" applyFont="1" applyFill="1" applyBorder="1" applyAlignment="1">
      <alignment horizontal="center"/>
    </xf>
    <xf numFmtId="164" fontId="9" fillId="0" borderId="0" xfId="0" applyNumberFormat="1" applyFont="1" applyFill="1"/>
    <xf numFmtId="2" fontId="3" fillId="0" borderId="0" xfId="0" applyNumberFormat="1" applyFont="1" applyAlignment="1">
      <alignment horizontal="center" wrapText="1"/>
    </xf>
    <xf numFmtId="0" fontId="8" fillId="0" borderId="1" xfId="0" applyFont="1" applyFill="1" applyBorder="1" applyAlignment="1">
      <alignment horizontal="right"/>
    </xf>
  </cellXfs>
  <cellStyles count="3">
    <cellStyle name="xl39" xfId="2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F3" sqref="F3"/>
    </sheetView>
  </sheetViews>
  <sheetFormatPr defaultColWidth="18.85546875" defaultRowHeight="15"/>
  <cols>
    <col min="1" max="1" width="43.42578125" style="24" customWidth="1"/>
    <col min="2" max="2" width="14.85546875" style="24" customWidth="1"/>
    <col min="3" max="3" width="16.140625" style="24" customWidth="1"/>
    <col min="4" max="4" width="13" style="17" customWidth="1"/>
    <col min="5" max="5" width="17.140625" style="17" customWidth="1"/>
    <col min="6" max="6" width="18.28515625" style="17" customWidth="1"/>
    <col min="7" max="7" width="17.42578125" style="17" customWidth="1"/>
    <col min="8" max="8" width="13.85546875" style="17" customWidth="1"/>
    <col min="9" max="9" width="14.85546875" style="17" customWidth="1"/>
    <col min="10" max="10" width="14.140625" style="17" customWidth="1"/>
    <col min="11" max="16384" width="18.85546875" style="17"/>
  </cols>
  <sheetData>
    <row r="1" spans="1:10" ht="47.25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/>
      <c r="B2" s="34"/>
      <c r="C2" s="34"/>
    </row>
    <row r="3" spans="1:10" ht="63">
      <c r="A3" s="1" t="s">
        <v>0</v>
      </c>
      <c r="B3" s="1" t="s">
        <v>50</v>
      </c>
      <c r="C3" s="1" t="s">
        <v>51</v>
      </c>
      <c r="D3" s="2" t="s">
        <v>52</v>
      </c>
      <c r="E3" s="10" t="s">
        <v>45</v>
      </c>
      <c r="F3" s="10" t="s">
        <v>53</v>
      </c>
      <c r="G3" s="10" t="s">
        <v>46</v>
      </c>
      <c r="H3" s="10" t="s">
        <v>47</v>
      </c>
      <c r="I3" s="10" t="s">
        <v>54</v>
      </c>
      <c r="J3" s="10" t="s">
        <v>55</v>
      </c>
    </row>
    <row r="4" spans="1:10" ht="15.75">
      <c r="A4" s="3">
        <v>1</v>
      </c>
      <c r="B4" s="3" t="s">
        <v>56</v>
      </c>
      <c r="C4" s="20" t="s">
        <v>57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</row>
    <row r="5" spans="1:10" ht="15.75">
      <c r="A5" s="4" t="s">
        <v>1</v>
      </c>
      <c r="B5" s="4"/>
      <c r="C5" s="21"/>
      <c r="D5" s="12"/>
      <c r="E5" s="15"/>
      <c r="F5" s="15"/>
      <c r="G5" s="15"/>
      <c r="H5" s="15"/>
      <c r="I5" s="15"/>
      <c r="J5" s="15"/>
    </row>
    <row r="6" spans="1:10" ht="15.75">
      <c r="A6" s="2" t="s">
        <v>2</v>
      </c>
      <c r="B6" s="5">
        <f t="shared" ref="B6" si="0">SUM(B7:B13)</f>
        <v>47645.3</v>
      </c>
      <c r="C6" s="11">
        <v>52241.599999999999</v>
      </c>
      <c r="D6" s="25">
        <f>C6/B6*100</f>
        <v>109.64691165760317</v>
      </c>
      <c r="E6" s="29">
        <f>E7+E8+E9+E10+E11+E12+E13</f>
        <v>59505.899999999994</v>
      </c>
      <c r="F6" s="25">
        <f>E6/C6*100</f>
        <v>113.90520198462528</v>
      </c>
      <c r="G6" s="29">
        <f t="shared" ref="G6:I6" si="1">G7+G8+G9+G10+G11+G12+G13</f>
        <v>55624.299999999996</v>
      </c>
      <c r="H6" s="25">
        <f>G6/E6*100</f>
        <v>93.476949344518772</v>
      </c>
      <c r="I6" s="29">
        <f t="shared" si="1"/>
        <v>61197.399999999994</v>
      </c>
      <c r="J6" s="25">
        <f>I6/G6*100</f>
        <v>110.01918226386668</v>
      </c>
    </row>
    <row r="7" spans="1:10" ht="63">
      <c r="A7" s="7" t="s">
        <v>3</v>
      </c>
      <c r="B7" s="6">
        <v>1672.2</v>
      </c>
      <c r="C7" s="13">
        <v>1658.3</v>
      </c>
      <c r="D7" s="12">
        <f>C7/B7*100</f>
        <v>99.168759717737103</v>
      </c>
      <c r="E7" s="15">
        <v>1680.6</v>
      </c>
      <c r="F7" s="12">
        <f t="shared" ref="F7:F50" si="2">E7/C7*100</f>
        <v>101.34475064825423</v>
      </c>
      <c r="G7" s="15">
        <v>1680.6</v>
      </c>
      <c r="H7" s="12">
        <f t="shared" ref="H7:H50" si="3">G7/E7*100</f>
        <v>100</v>
      </c>
      <c r="I7" s="15">
        <v>1680.6</v>
      </c>
      <c r="J7" s="12">
        <f t="shared" ref="J7:J50" si="4">I7/G7*100</f>
        <v>100</v>
      </c>
    </row>
    <row r="8" spans="1:10" ht="94.5">
      <c r="A8" s="7" t="s">
        <v>4</v>
      </c>
      <c r="B8" s="6">
        <v>28284.2</v>
      </c>
      <c r="C8" s="13">
        <v>28658.3</v>
      </c>
      <c r="D8" s="12">
        <f>C8/B8*100</f>
        <v>101.32264656592727</v>
      </c>
      <c r="E8" s="15">
        <v>31580.5</v>
      </c>
      <c r="F8" s="12">
        <f t="shared" si="2"/>
        <v>110.19669694294498</v>
      </c>
      <c r="G8" s="15">
        <v>30582</v>
      </c>
      <c r="H8" s="12">
        <f t="shared" si="3"/>
        <v>96.838238786592996</v>
      </c>
      <c r="I8" s="15">
        <v>30582</v>
      </c>
      <c r="J8" s="12">
        <f t="shared" si="4"/>
        <v>100</v>
      </c>
    </row>
    <row r="9" spans="1:10" ht="15.75">
      <c r="A9" s="7" t="s">
        <v>5</v>
      </c>
      <c r="B9" s="6">
        <v>0.9</v>
      </c>
      <c r="C9" s="13">
        <v>1758.6</v>
      </c>
      <c r="D9" s="12"/>
      <c r="E9" s="15">
        <v>45.5</v>
      </c>
      <c r="F9" s="12">
        <f t="shared" si="2"/>
        <v>2.5872853406118503</v>
      </c>
      <c r="G9" s="15">
        <v>46</v>
      </c>
      <c r="H9" s="12">
        <f t="shared" si="3"/>
        <v>101.09890109890109</v>
      </c>
      <c r="I9" s="15">
        <v>46</v>
      </c>
      <c r="J9" s="12">
        <f t="shared" si="4"/>
        <v>100</v>
      </c>
    </row>
    <row r="10" spans="1:10" ht="63">
      <c r="A10" s="7" t="s">
        <v>6</v>
      </c>
      <c r="B10" s="6">
        <v>7109.1</v>
      </c>
      <c r="C10" s="13">
        <v>7149</v>
      </c>
      <c r="D10" s="12">
        <f>C10/B10*100</f>
        <v>100.56125247921676</v>
      </c>
      <c r="E10" s="15">
        <v>7802.7</v>
      </c>
      <c r="F10" s="12">
        <f t="shared" si="2"/>
        <v>109.14393621485523</v>
      </c>
      <c r="G10" s="15">
        <v>7265.6</v>
      </c>
      <c r="H10" s="12">
        <f t="shared" si="3"/>
        <v>93.116485319184392</v>
      </c>
      <c r="I10" s="15">
        <v>7265.6</v>
      </c>
      <c r="J10" s="12">
        <f t="shared" si="4"/>
        <v>100</v>
      </c>
    </row>
    <row r="11" spans="1:10" ht="31.5">
      <c r="A11" s="7" t="s">
        <v>7</v>
      </c>
      <c r="B11" s="6"/>
      <c r="C11" s="13"/>
      <c r="D11" s="12"/>
      <c r="E11" s="15">
        <v>0</v>
      </c>
      <c r="F11" s="12"/>
      <c r="G11" s="15">
        <v>0</v>
      </c>
      <c r="H11" s="12"/>
      <c r="I11" s="15">
        <v>0</v>
      </c>
      <c r="J11" s="12"/>
    </row>
    <row r="12" spans="1:10" ht="15.75">
      <c r="A12" s="7" t="s">
        <v>8</v>
      </c>
      <c r="B12" s="6"/>
      <c r="C12" s="13"/>
      <c r="D12" s="12"/>
      <c r="E12" s="15">
        <v>500</v>
      </c>
      <c r="F12" s="12"/>
      <c r="G12" s="15">
        <v>1200</v>
      </c>
      <c r="H12" s="12">
        <f t="shared" si="3"/>
        <v>240</v>
      </c>
      <c r="I12" s="15">
        <v>1200</v>
      </c>
      <c r="J12" s="12">
        <f t="shared" si="4"/>
        <v>100</v>
      </c>
    </row>
    <row r="13" spans="1:10" ht="15.75">
      <c r="A13" s="7" t="s">
        <v>9</v>
      </c>
      <c r="B13" s="6">
        <v>10578.9</v>
      </c>
      <c r="C13" s="13">
        <v>13017.4</v>
      </c>
      <c r="D13" s="12">
        <f t="shared" ref="D13:D21" si="5">C13/B13*100</f>
        <v>123.05060072408284</v>
      </c>
      <c r="E13" s="15">
        <v>17896.599999999999</v>
      </c>
      <c r="F13" s="12">
        <f t="shared" si="2"/>
        <v>137.48213929048811</v>
      </c>
      <c r="G13" s="15">
        <v>14850.1</v>
      </c>
      <c r="H13" s="12">
        <f t="shared" si="3"/>
        <v>82.97721354894226</v>
      </c>
      <c r="I13" s="15">
        <v>20423.2</v>
      </c>
      <c r="J13" s="12">
        <f t="shared" si="4"/>
        <v>137.52904020848345</v>
      </c>
    </row>
    <row r="14" spans="1:10" s="18" customFormat="1" ht="15.75">
      <c r="A14" s="2" t="s">
        <v>10</v>
      </c>
      <c r="B14" s="5">
        <f t="shared" ref="B14" si="6">B15</f>
        <v>648.1</v>
      </c>
      <c r="C14" s="11">
        <v>695.5</v>
      </c>
      <c r="D14" s="25">
        <f t="shared" si="5"/>
        <v>107.31368615954328</v>
      </c>
      <c r="E14" s="29">
        <v>715.7</v>
      </c>
      <c r="F14" s="25">
        <f t="shared" si="2"/>
        <v>102.90438533429189</v>
      </c>
      <c r="G14" s="29">
        <v>734.3</v>
      </c>
      <c r="H14" s="25">
        <f t="shared" si="3"/>
        <v>102.59885426854827</v>
      </c>
      <c r="I14" s="29">
        <v>760.3</v>
      </c>
      <c r="J14" s="25">
        <f t="shared" si="4"/>
        <v>103.540787144219</v>
      </c>
    </row>
    <row r="15" spans="1:10" ht="15.75">
      <c r="A15" s="7" t="s">
        <v>11</v>
      </c>
      <c r="B15" s="6">
        <v>648.1</v>
      </c>
      <c r="C15" s="13">
        <v>695.5</v>
      </c>
      <c r="D15" s="12">
        <f t="shared" si="5"/>
        <v>107.31368615954328</v>
      </c>
      <c r="E15" s="15">
        <v>715.7</v>
      </c>
      <c r="F15" s="12">
        <f t="shared" si="2"/>
        <v>102.90438533429189</v>
      </c>
      <c r="G15" s="15">
        <v>734.3</v>
      </c>
      <c r="H15" s="12">
        <f t="shared" si="3"/>
        <v>102.59885426854827</v>
      </c>
      <c r="I15" s="15">
        <v>760.3</v>
      </c>
      <c r="J15" s="12">
        <f t="shared" si="4"/>
        <v>103.540787144219</v>
      </c>
    </row>
    <row r="16" spans="1:10" ht="31.5">
      <c r="A16" s="2" t="s">
        <v>12</v>
      </c>
      <c r="B16" s="5">
        <f t="shared" ref="B16" si="7">SUM(B17:B17)</f>
        <v>102</v>
      </c>
      <c r="C16" s="11">
        <v>42</v>
      </c>
      <c r="D16" s="25">
        <f t="shared" si="5"/>
        <v>41.17647058823529</v>
      </c>
      <c r="E16" s="29">
        <v>135</v>
      </c>
      <c r="F16" s="25">
        <f t="shared" si="2"/>
        <v>321.42857142857144</v>
      </c>
      <c r="G16" s="29">
        <v>135</v>
      </c>
      <c r="H16" s="25">
        <f t="shared" si="3"/>
        <v>100</v>
      </c>
      <c r="I16" s="29">
        <v>135</v>
      </c>
      <c r="J16" s="25">
        <f t="shared" si="4"/>
        <v>100</v>
      </c>
    </row>
    <row r="17" spans="1:10" ht="47.25">
      <c r="A17" s="8" t="s">
        <v>13</v>
      </c>
      <c r="B17" s="6">
        <v>102</v>
      </c>
      <c r="C17" s="13">
        <v>42</v>
      </c>
      <c r="D17" s="12">
        <f t="shared" si="5"/>
        <v>41.17647058823529</v>
      </c>
      <c r="E17" s="15">
        <v>135</v>
      </c>
      <c r="F17" s="12">
        <f t="shared" si="2"/>
        <v>321.42857142857144</v>
      </c>
      <c r="G17" s="15">
        <v>135</v>
      </c>
      <c r="H17" s="12">
        <f t="shared" si="3"/>
        <v>100</v>
      </c>
      <c r="I17" s="15">
        <v>135</v>
      </c>
      <c r="J17" s="12">
        <f t="shared" si="4"/>
        <v>100</v>
      </c>
    </row>
    <row r="18" spans="1:10" ht="15.75">
      <c r="A18" s="2" t="s">
        <v>14</v>
      </c>
      <c r="B18" s="5">
        <f t="shared" ref="B18" si="8">SUM(B19:B22)</f>
        <v>10992.800000000001</v>
      </c>
      <c r="C18" s="11">
        <v>32110</v>
      </c>
      <c r="D18" s="25">
        <f t="shared" si="5"/>
        <v>292.10028382213807</v>
      </c>
      <c r="E18" s="29">
        <f>SUM(E19:E22)</f>
        <v>9853.7999999999993</v>
      </c>
      <c r="F18" s="25">
        <f t="shared" si="2"/>
        <v>30.687636250389282</v>
      </c>
      <c r="G18" s="29">
        <f t="shared" ref="G18:I18" si="9">SUM(G19:G22)</f>
        <v>10347.9</v>
      </c>
      <c r="H18" s="25">
        <f t="shared" si="3"/>
        <v>105.01430920051149</v>
      </c>
      <c r="I18" s="29">
        <f t="shared" si="9"/>
        <v>13000.9</v>
      </c>
      <c r="J18" s="25">
        <f t="shared" si="4"/>
        <v>125.6380521651736</v>
      </c>
    </row>
    <row r="19" spans="1:10" ht="15.75">
      <c r="A19" s="7" t="s">
        <v>15</v>
      </c>
      <c r="B19" s="6">
        <v>245.9</v>
      </c>
      <c r="C19" s="13">
        <v>250.9</v>
      </c>
      <c r="D19" s="12">
        <f t="shared" si="5"/>
        <v>102.03334688897927</v>
      </c>
      <c r="E19" s="15">
        <v>239.9</v>
      </c>
      <c r="F19" s="12">
        <f t="shared" si="2"/>
        <v>95.615783180550011</v>
      </c>
      <c r="G19" s="15">
        <v>539.9</v>
      </c>
      <c r="H19" s="12">
        <f t="shared" si="3"/>
        <v>225.05210504376819</v>
      </c>
      <c r="I19" s="15">
        <v>239.9</v>
      </c>
      <c r="J19" s="12">
        <f t="shared" si="4"/>
        <v>44.434154473050569</v>
      </c>
    </row>
    <row r="20" spans="1:10" ht="15.75">
      <c r="A20" s="7" t="s">
        <v>16</v>
      </c>
      <c r="B20" s="6">
        <v>172.7</v>
      </c>
      <c r="C20" s="13">
        <v>0</v>
      </c>
      <c r="D20" s="12">
        <f t="shared" si="5"/>
        <v>0</v>
      </c>
      <c r="E20" s="15">
        <v>1000</v>
      </c>
      <c r="F20" s="12"/>
      <c r="G20" s="15">
        <v>0</v>
      </c>
      <c r="H20" s="12">
        <f t="shared" si="3"/>
        <v>0</v>
      </c>
      <c r="I20" s="15">
        <v>0</v>
      </c>
      <c r="J20" s="12"/>
    </row>
    <row r="21" spans="1:10" ht="15.75">
      <c r="A21" s="7" t="s">
        <v>17</v>
      </c>
      <c r="B21" s="6">
        <v>10425.700000000001</v>
      </c>
      <c r="C21" s="13">
        <v>9437.7000000000007</v>
      </c>
      <c r="D21" s="12">
        <f t="shared" si="5"/>
        <v>90.523418091830763</v>
      </c>
      <c r="E21" s="15">
        <v>8209.9</v>
      </c>
      <c r="F21" s="12">
        <f t="shared" si="2"/>
        <v>86.990474374052994</v>
      </c>
      <c r="G21" s="15">
        <v>9404</v>
      </c>
      <c r="H21" s="12">
        <f t="shared" si="3"/>
        <v>114.54463513562894</v>
      </c>
      <c r="I21" s="15">
        <v>12357</v>
      </c>
      <c r="J21" s="12">
        <f t="shared" si="4"/>
        <v>131.40153126329221</v>
      </c>
    </row>
    <row r="22" spans="1:10" ht="31.5">
      <c r="A22" s="7" t="s">
        <v>18</v>
      </c>
      <c r="B22" s="6">
        <v>148.5</v>
      </c>
      <c r="C22" s="13">
        <v>22421.4</v>
      </c>
      <c r="D22" s="12" t="s">
        <v>58</v>
      </c>
      <c r="E22" s="15">
        <v>404</v>
      </c>
      <c r="F22" s="12">
        <f t="shared" si="2"/>
        <v>1.8018500182861015</v>
      </c>
      <c r="G22" s="15">
        <v>404</v>
      </c>
      <c r="H22" s="12">
        <f t="shared" si="3"/>
        <v>100</v>
      </c>
      <c r="I22" s="15">
        <v>404</v>
      </c>
      <c r="J22" s="12">
        <f t="shared" si="4"/>
        <v>100</v>
      </c>
    </row>
    <row r="23" spans="1:10" ht="15.75">
      <c r="A23" s="2" t="s">
        <v>19</v>
      </c>
      <c r="B23" s="5">
        <f>SUM(B24:B25)</f>
        <v>690.90000000000009</v>
      </c>
      <c r="C23" s="11">
        <v>762</v>
      </c>
      <c r="D23" s="25">
        <f>C23/B23*100</f>
        <v>110.29092488059051</v>
      </c>
      <c r="E23" s="29">
        <f>SUM(E24:E25)</f>
        <v>914.09999999999991</v>
      </c>
      <c r="F23" s="25">
        <f t="shared" si="2"/>
        <v>119.96062992125982</v>
      </c>
      <c r="G23" s="29">
        <f t="shared" ref="G23:I23" si="10">SUM(G24:G25)</f>
        <v>1552.1</v>
      </c>
      <c r="H23" s="25">
        <f t="shared" si="3"/>
        <v>169.79542719614921</v>
      </c>
      <c r="I23" s="29">
        <f t="shared" si="10"/>
        <v>914.09999999999991</v>
      </c>
      <c r="J23" s="25">
        <f t="shared" si="4"/>
        <v>58.894401133947547</v>
      </c>
    </row>
    <row r="24" spans="1:10" ht="15.75">
      <c r="A24" s="7" t="s">
        <v>20</v>
      </c>
      <c r="B24" s="14">
        <v>413.6</v>
      </c>
      <c r="C24" s="13">
        <v>432</v>
      </c>
      <c r="D24" s="12">
        <f>C24/B24*100</f>
        <v>104.44874274661508</v>
      </c>
      <c r="E24" s="15">
        <v>446.4</v>
      </c>
      <c r="F24" s="12">
        <f t="shared" si="2"/>
        <v>103.33333333333331</v>
      </c>
      <c r="G24" s="15">
        <v>446.4</v>
      </c>
      <c r="H24" s="12">
        <f t="shared" si="3"/>
        <v>100</v>
      </c>
      <c r="I24" s="15">
        <v>446.4</v>
      </c>
      <c r="J24" s="12">
        <f t="shared" si="4"/>
        <v>100</v>
      </c>
    </row>
    <row r="25" spans="1:10" ht="15.75">
      <c r="A25" s="7" t="s">
        <v>21</v>
      </c>
      <c r="B25" s="6">
        <v>277.3</v>
      </c>
      <c r="C25" s="13">
        <v>330</v>
      </c>
      <c r="D25" s="12">
        <f>C25/B25*100</f>
        <v>119.00468806346916</v>
      </c>
      <c r="E25" s="15">
        <v>467.7</v>
      </c>
      <c r="F25" s="12">
        <f t="shared" si="2"/>
        <v>141.72727272727272</v>
      </c>
      <c r="G25" s="15">
        <v>1105.7</v>
      </c>
      <c r="H25" s="12">
        <f t="shared" si="3"/>
        <v>236.41223006200556</v>
      </c>
      <c r="I25" s="15">
        <v>467.7</v>
      </c>
      <c r="J25" s="12">
        <f t="shared" si="4"/>
        <v>42.298996111060866</v>
      </c>
    </row>
    <row r="26" spans="1:10" ht="15.75">
      <c r="A26" s="2" t="s">
        <v>48</v>
      </c>
      <c r="B26" s="5">
        <v>0</v>
      </c>
      <c r="C26" s="11">
        <v>11336.6</v>
      </c>
      <c r="D26" s="25"/>
      <c r="E26" s="29">
        <v>0</v>
      </c>
      <c r="F26" s="25">
        <f t="shared" si="2"/>
        <v>0</v>
      </c>
      <c r="G26" s="29">
        <v>0</v>
      </c>
      <c r="H26" s="25">
        <v>0</v>
      </c>
      <c r="I26" s="29">
        <v>0</v>
      </c>
      <c r="J26" s="25">
        <v>0</v>
      </c>
    </row>
    <row r="27" spans="1:10" ht="31.5">
      <c r="A27" s="7" t="s">
        <v>49</v>
      </c>
      <c r="B27" s="6">
        <v>0</v>
      </c>
      <c r="C27" s="13">
        <v>11336.6</v>
      </c>
      <c r="D27" s="12"/>
      <c r="E27" s="15">
        <v>0</v>
      </c>
      <c r="F27" s="12">
        <f t="shared" si="2"/>
        <v>0</v>
      </c>
      <c r="G27" s="15">
        <v>0</v>
      </c>
      <c r="H27" s="12">
        <v>0</v>
      </c>
      <c r="I27" s="15">
        <v>0</v>
      </c>
      <c r="J27" s="12">
        <v>0</v>
      </c>
    </row>
    <row r="28" spans="1:10" ht="15.75">
      <c r="A28" s="2" t="s">
        <v>22</v>
      </c>
      <c r="B28" s="5">
        <f t="shared" ref="B28:C28" si="11">SUM(B29:B33)</f>
        <v>272623.40000000002</v>
      </c>
      <c r="C28" s="11">
        <f t="shared" si="11"/>
        <v>311206.60000000003</v>
      </c>
      <c r="D28" s="25">
        <f t="shared" ref="D28:D36" si="12">C28/B28*100</f>
        <v>114.15256357304619</v>
      </c>
      <c r="E28" s="29">
        <f>SUM(E29:E33)</f>
        <v>346413.89999999997</v>
      </c>
      <c r="F28" s="25">
        <f t="shared" si="2"/>
        <v>111.31315981087802</v>
      </c>
      <c r="G28" s="29">
        <f t="shared" ref="G28:I28" si="13">SUM(G29:G33)</f>
        <v>243518</v>
      </c>
      <c r="H28" s="25">
        <f t="shared" si="3"/>
        <v>70.296832777206703</v>
      </c>
      <c r="I28" s="29">
        <f t="shared" si="13"/>
        <v>236898.2</v>
      </c>
      <c r="J28" s="25">
        <f t="shared" si="4"/>
        <v>97.281597253591116</v>
      </c>
    </row>
    <row r="29" spans="1:10" ht="15.75">
      <c r="A29" s="7" t="s">
        <v>23</v>
      </c>
      <c r="B29" s="6">
        <v>103684.5</v>
      </c>
      <c r="C29" s="13">
        <v>132312.4</v>
      </c>
      <c r="D29" s="12">
        <f t="shared" si="12"/>
        <v>127.61058788922162</v>
      </c>
      <c r="E29" s="15">
        <v>162271.79999999999</v>
      </c>
      <c r="F29" s="12">
        <f t="shared" si="2"/>
        <v>122.64292689120595</v>
      </c>
      <c r="G29" s="15">
        <v>87104.9</v>
      </c>
      <c r="H29" s="12">
        <f t="shared" si="3"/>
        <v>53.67839636954789</v>
      </c>
      <c r="I29" s="15">
        <v>83203.899999999994</v>
      </c>
      <c r="J29" s="12">
        <f t="shared" si="4"/>
        <v>95.521491902292524</v>
      </c>
    </row>
    <row r="30" spans="1:10" ht="15.75">
      <c r="A30" s="7" t="s">
        <v>24</v>
      </c>
      <c r="B30" s="6">
        <v>131016.2</v>
      </c>
      <c r="C30" s="13">
        <v>139144.5</v>
      </c>
      <c r="D30" s="12">
        <f t="shared" si="12"/>
        <v>106.20404194290478</v>
      </c>
      <c r="E30" s="15">
        <v>138361.29999999999</v>
      </c>
      <c r="F30" s="12">
        <f t="shared" si="2"/>
        <v>99.437131902446723</v>
      </c>
      <c r="G30" s="15">
        <v>115518.3</v>
      </c>
      <c r="H30" s="12">
        <f t="shared" si="3"/>
        <v>83.490325690782043</v>
      </c>
      <c r="I30" s="15">
        <v>112629.3</v>
      </c>
      <c r="J30" s="12">
        <f t="shared" si="4"/>
        <v>97.499097545583695</v>
      </c>
    </row>
    <row r="31" spans="1:10" ht="15.75">
      <c r="A31" s="7" t="s">
        <v>25</v>
      </c>
      <c r="B31" s="6">
        <v>20855</v>
      </c>
      <c r="C31" s="13">
        <v>22838.7</v>
      </c>
      <c r="D31" s="12">
        <f t="shared" si="12"/>
        <v>109.51186765763606</v>
      </c>
      <c r="E31" s="15">
        <v>24107.9</v>
      </c>
      <c r="F31" s="12">
        <f t="shared" si="2"/>
        <v>105.55723399317824</v>
      </c>
      <c r="G31" s="15">
        <v>22465.5</v>
      </c>
      <c r="H31" s="12">
        <f t="shared" si="3"/>
        <v>93.187295450868803</v>
      </c>
      <c r="I31" s="15">
        <v>22635.7</v>
      </c>
      <c r="J31" s="12">
        <f t="shared" si="4"/>
        <v>100.75760610714207</v>
      </c>
    </row>
    <row r="32" spans="1:10" ht="31.5">
      <c r="A32" s="7" t="s">
        <v>26</v>
      </c>
      <c r="B32" s="6">
        <v>5260.3</v>
      </c>
      <c r="C32" s="13">
        <v>5361.4</v>
      </c>
      <c r="D32" s="12">
        <f t="shared" si="12"/>
        <v>101.92194361538314</v>
      </c>
      <c r="E32" s="15">
        <v>5069.1000000000004</v>
      </c>
      <c r="F32" s="12">
        <f t="shared" si="2"/>
        <v>94.548065803707999</v>
      </c>
      <c r="G32" s="15">
        <v>2435.3000000000002</v>
      </c>
      <c r="H32" s="12">
        <f t="shared" si="3"/>
        <v>48.04205874810124</v>
      </c>
      <c r="I32" s="15">
        <v>2435.3000000000002</v>
      </c>
      <c r="J32" s="12">
        <f t="shared" si="4"/>
        <v>100</v>
      </c>
    </row>
    <row r="33" spans="1:10" ht="15.75">
      <c r="A33" s="7" t="s">
        <v>27</v>
      </c>
      <c r="B33" s="6">
        <v>11807.4</v>
      </c>
      <c r="C33" s="13">
        <v>11549.6</v>
      </c>
      <c r="D33" s="12">
        <f t="shared" si="12"/>
        <v>97.816623473414992</v>
      </c>
      <c r="E33" s="15">
        <v>16603.8</v>
      </c>
      <c r="F33" s="12">
        <f t="shared" si="2"/>
        <v>143.76082288564106</v>
      </c>
      <c r="G33" s="15">
        <v>15994</v>
      </c>
      <c r="H33" s="12">
        <f t="shared" si="3"/>
        <v>96.327346751948355</v>
      </c>
      <c r="I33" s="15">
        <v>15994</v>
      </c>
      <c r="J33" s="12">
        <f t="shared" si="4"/>
        <v>100</v>
      </c>
    </row>
    <row r="34" spans="1:10" ht="31.5">
      <c r="A34" s="2" t="s">
        <v>28</v>
      </c>
      <c r="B34" s="5">
        <f t="shared" ref="B34" si="14">SUM(B35:B36)</f>
        <v>53973.8</v>
      </c>
      <c r="C34" s="11">
        <v>63092</v>
      </c>
      <c r="D34" s="25">
        <f t="shared" si="12"/>
        <v>116.89375215382279</v>
      </c>
      <c r="E34" s="29">
        <f>E35+E36</f>
        <v>57714.600000000006</v>
      </c>
      <c r="F34" s="25">
        <f t="shared" si="2"/>
        <v>91.476890889494712</v>
      </c>
      <c r="G34" s="29">
        <f t="shared" ref="G34:I34" si="15">G35+G36</f>
        <v>53698</v>
      </c>
      <c r="H34" s="25">
        <f t="shared" si="3"/>
        <v>93.040582452273767</v>
      </c>
      <c r="I34" s="29">
        <f t="shared" si="15"/>
        <v>54968</v>
      </c>
      <c r="J34" s="25">
        <f t="shared" si="4"/>
        <v>102.36507877388357</v>
      </c>
    </row>
    <row r="35" spans="1:10" ht="15.75">
      <c r="A35" s="7" t="s">
        <v>29</v>
      </c>
      <c r="B35" s="6">
        <v>46418.400000000001</v>
      </c>
      <c r="C35" s="13">
        <v>55807.1</v>
      </c>
      <c r="D35" s="12">
        <f t="shared" si="12"/>
        <v>120.22624648846147</v>
      </c>
      <c r="E35" s="15">
        <v>42880.4</v>
      </c>
      <c r="F35" s="12">
        <f t="shared" si="2"/>
        <v>76.836818254308142</v>
      </c>
      <c r="G35" s="15">
        <v>38979.199999999997</v>
      </c>
      <c r="H35" s="12">
        <f t="shared" si="3"/>
        <v>90.902137106929956</v>
      </c>
      <c r="I35" s="15">
        <v>39957.699999999997</v>
      </c>
      <c r="J35" s="12">
        <f t="shared" si="4"/>
        <v>102.51031319267712</v>
      </c>
    </row>
    <row r="36" spans="1:10" ht="47.25">
      <c r="A36" s="7" t="s">
        <v>30</v>
      </c>
      <c r="B36" s="6">
        <v>7555.4</v>
      </c>
      <c r="C36" s="13">
        <v>7284.9</v>
      </c>
      <c r="D36" s="12">
        <f t="shared" si="12"/>
        <v>96.419779230748873</v>
      </c>
      <c r="E36" s="15">
        <v>14834.2</v>
      </c>
      <c r="F36" s="12">
        <f t="shared" si="2"/>
        <v>203.62942524948869</v>
      </c>
      <c r="G36" s="15">
        <v>14718.8</v>
      </c>
      <c r="H36" s="12">
        <f t="shared" si="3"/>
        <v>99.222067924121276</v>
      </c>
      <c r="I36" s="15">
        <v>15010.3</v>
      </c>
      <c r="J36" s="12">
        <f t="shared" si="4"/>
        <v>101.98046036361661</v>
      </c>
    </row>
    <row r="37" spans="1:10" ht="15.75">
      <c r="A37" s="2" t="s">
        <v>31</v>
      </c>
      <c r="B37" s="5">
        <v>0</v>
      </c>
      <c r="C37" s="11">
        <v>0</v>
      </c>
      <c r="D37" s="25">
        <v>0</v>
      </c>
      <c r="E37" s="29">
        <v>0</v>
      </c>
      <c r="F37" s="25">
        <v>0</v>
      </c>
      <c r="G37" s="29">
        <v>0</v>
      </c>
      <c r="H37" s="25">
        <v>0</v>
      </c>
      <c r="I37" s="29">
        <v>0</v>
      </c>
      <c r="J37" s="25">
        <v>0</v>
      </c>
    </row>
    <row r="38" spans="1:10" ht="15.75">
      <c r="A38" s="2" t="s">
        <v>32</v>
      </c>
      <c r="B38" s="5">
        <f t="shared" ref="B38" si="16">SUM(B39:B42)</f>
        <v>138932.5</v>
      </c>
      <c r="C38" s="11">
        <v>154577</v>
      </c>
      <c r="D38" s="25">
        <f t="shared" ref="D38:D50" si="17">C38/B38*100</f>
        <v>111.26050420168067</v>
      </c>
      <c r="E38" s="29">
        <v>47308.1</v>
      </c>
      <c r="F38" s="25">
        <f t="shared" si="2"/>
        <v>30.604876534025109</v>
      </c>
      <c r="G38" s="29">
        <v>41939.699999999997</v>
      </c>
      <c r="H38" s="25">
        <f t="shared" si="3"/>
        <v>88.652260395154315</v>
      </c>
      <c r="I38" s="29">
        <v>41939.699999999997</v>
      </c>
      <c r="J38" s="25">
        <f t="shared" si="4"/>
        <v>100</v>
      </c>
    </row>
    <row r="39" spans="1:10" ht="15.75">
      <c r="A39" s="7" t="s">
        <v>33</v>
      </c>
      <c r="B39" s="6">
        <v>2171.9</v>
      </c>
      <c r="C39" s="13">
        <v>2230.6</v>
      </c>
      <c r="D39" s="12">
        <f t="shared" si="17"/>
        <v>102.70270270270269</v>
      </c>
      <c r="E39" s="15">
        <v>2224.8000000000002</v>
      </c>
      <c r="F39" s="12">
        <f t="shared" si="2"/>
        <v>99.739980274365664</v>
      </c>
      <c r="G39" s="15">
        <v>2224.8000000000002</v>
      </c>
      <c r="H39" s="12">
        <f t="shared" si="3"/>
        <v>100</v>
      </c>
      <c r="I39" s="15">
        <v>2224.8000000000002</v>
      </c>
      <c r="J39" s="12">
        <f t="shared" si="4"/>
        <v>100</v>
      </c>
    </row>
    <row r="40" spans="1:10" ht="15.75">
      <c r="A40" s="7" t="s">
        <v>34</v>
      </c>
      <c r="B40" s="6">
        <v>88200.9</v>
      </c>
      <c r="C40" s="13">
        <v>94515.9</v>
      </c>
      <c r="D40" s="12">
        <f t="shared" si="17"/>
        <v>107.15979088648754</v>
      </c>
      <c r="E40" s="15">
        <v>170</v>
      </c>
      <c r="F40" s="12">
        <f t="shared" si="2"/>
        <v>0.1798639170763861</v>
      </c>
      <c r="G40" s="15">
        <v>170</v>
      </c>
      <c r="H40" s="12">
        <f t="shared" si="3"/>
        <v>100</v>
      </c>
      <c r="I40" s="15">
        <v>170</v>
      </c>
      <c r="J40" s="12">
        <f t="shared" si="4"/>
        <v>100</v>
      </c>
    </row>
    <row r="41" spans="1:10" ht="15.75">
      <c r="A41" s="7" t="s">
        <v>35</v>
      </c>
      <c r="B41" s="6">
        <v>44559</v>
      </c>
      <c r="C41" s="13">
        <v>53782.9</v>
      </c>
      <c r="D41" s="12">
        <f t="shared" si="17"/>
        <v>120.70041966830493</v>
      </c>
      <c r="E41" s="15">
        <v>44913.3</v>
      </c>
      <c r="F41" s="12">
        <f t="shared" si="2"/>
        <v>83.508512928830541</v>
      </c>
      <c r="G41" s="15">
        <v>39544.9</v>
      </c>
      <c r="H41" s="12">
        <f t="shared" si="3"/>
        <v>88.04719314768677</v>
      </c>
      <c r="I41" s="15">
        <v>39544.9</v>
      </c>
      <c r="J41" s="12">
        <f t="shared" si="4"/>
        <v>100</v>
      </c>
    </row>
    <row r="42" spans="1:10" ht="31.5">
      <c r="A42" s="7" t="s">
        <v>36</v>
      </c>
      <c r="B42" s="6">
        <v>4000.7</v>
      </c>
      <c r="C42" s="13">
        <v>4047.6</v>
      </c>
      <c r="D42" s="12">
        <f t="shared" si="17"/>
        <v>101.17229484840153</v>
      </c>
      <c r="E42" s="15">
        <v>0</v>
      </c>
      <c r="F42" s="12">
        <f t="shared" si="2"/>
        <v>0</v>
      </c>
      <c r="G42" s="15">
        <v>0</v>
      </c>
      <c r="H42" s="12">
        <v>0</v>
      </c>
      <c r="I42" s="15">
        <v>0</v>
      </c>
      <c r="J42" s="12">
        <v>0</v>
      </c>
    </row>
    <row r="43" spans="1:10" s="18" customFormat="1" ht="15.75">
      <c r="A43" s="2" t="s">
        <v>37</v>
      </c>
      <c r="B43" s="5">
        <f>B44+B45</f>
        <v>9633</v>
      </c>
      <c r="C43" s="11">
        <v>24366.400000000001</v>
      </c>
      <c r="D43" s="25">
        <f t="shared" si="17"/>
        <v>252.94716080141183</v>
      </c>
      <c r="E43" s="29">
        <f>E44</f>
        <v>13616.4</v>
      </c>
      <c r="F43" s="25">
        <f t="shared" si="2"/>
        <v>55.88187011622562</v>
      </c>
      <c r="G43" s="29">
        <f t="shared" ref="G43:I43" si="18">G44</f>
        <v>9642.2000000000007</v>
      </c>
      <c r="H43" s="25">
        <f t="shared" si="3"/>
        <v>70.813137099380157</v>
      </c>
      <c r="I43" s="29">
        <f t="shared" si="18"/>
        <v>9722.2000000000007</v>
      </c>
      <c r="J43" s="25">
        <f t="shared" si="4"/>
        <v>100.82968617120574</v>
      </c>
    </row>
    <row r="44" spans="1:10" ht="15.75">
      <c r="A44" s="7" t="s">
        <v>38</v>
      </c>
      <c r="B44" s="16">
        <v>6538.4</v>
      </c>
      <c r="C44" s="13">
        <v>13821</v>
      </c>
      <c r="D44" s="12">
        <f t="shared" si="17"/>
        <v>211.38198947754802</v>
      </c>
      <c r="E44" s="15">
        <v>13616.4</v>
      </c>
      <c r="F44" s="12">
        <f t="shared" si="2"/>
        <v>98.519644019969604</v>
      </c>
      <c r="G44" s="15">
        <v>9642.2000000000007</v>
      </c>
      <c r="H44" s="12">
        <f t="shared" si="3"/>
        <v>70.813137099380157</v>
      </c>
      <c r="I44" s="15">
        <v>9722.2000000000007</v>
      </c>
      <c r="J44" s="12">
        <f t="shared" si="4"/>
        <v>100.82968617120574</v>
      </c>
    </row>
    <row r="45" spans="1:10" ht="15.75">
      <c r="A45" s="7" t="s">
        <v>39</v>
      </c>
      <c r="B45" s="16">
        <v>3094.6</v>
      </c>
      <c r="C45" s="13">
        <v>10545.4</v>
      </c>
      <c r="D45" s="12">
        <f t="shared" si="17"/>
        <v>340.76778905189684</v>
      </c>
      <c r="E45" s="15"/>
      <c r="F45" s="12">
        <f t="shared" si="2"/>
        <v>0</v>
      </c>
      <c r="G45" s="15"/>
      <c r="H45" s="12">
        <v>0</v>
      </c>
      <c r="I45" s="15"/>
      <c r="J45" s="12">
        <v>0</v>
      </c>
    </row>
    <row r="46" spans="1:10" s="18" customFormat="1" ht="31.5">
      <c r="A46" s="2" t="s">
        <v>40</v>
      </c>
      <c r="B46" s="18">
        <f t="shared" ref="B46" si="19">B47</f>
        <v>183.8</v>
      </c>
      <c r="C46" s="19">
        <v>1332.9</v>
      </c>
      <c r="D46" s="25">
        <f t="shared" si="17"/>
        <v>725.19042437431995</v>
      </c>
      <c r="E46" s="29">
        <f>E47</f>
        <v>2455</v>
      </c>
      <c r="F46" s="25">
        <f t="shared" si="2"/>
        <v>184.18486007952583</v>
      </c>
      <c r="G46" s="29">
        <f t="shared" ref="G46:I46" si="20">G47</f>
        <v>4341.8999999999996</v>
      </c>
      <c r="H46" s="25">
        <f t="shared" si="3"/>
        <v>176.85947046843177</v>
      </c>
      <c r="I46" s="29">
        <f t="shared" si="20"/>
        <v>4893.3999999999996</v>
      </c>
      <c r="J46" s="25">
        <f t="shared" si="4"/>
        <v>112.70181257053365</v>
      </c>
    </row>
    <row r="47" spans="1:10" s="18" customFormat="1" ht="31.5">
      <c r="A47" s="9" t="s">
        <v>41</v>
      </c>
      <c r="B47" s="14">
        <v>183.8</v>
      </c>
      <c r="C47" s="13">
        <v>1332.9</v>
      </c>
      <c r="D47" s="12">
        <f t="shared" si="17"/>
        <v>725.19042437431995</v>
      </c>
      <c r="E47" s="15">
        <v>2455</v>
      </c>
      <c r="F47" s="12">
        <f t="shared" si="2"/>
        <v>184.18486007952583</v>
      </c>
      <c r="G47" s="15">
        <v>4341.8999999999996</v>
      </c>
      <c r="H47" s="12">
        <f t="shared" si="3"/>
        <v>176.85947046843177</v>
      </c>
      <c r="I47" s="15">
        <v>4893.3999999999996</v>
      </c>
      <c r="J47" s="12">
        <f t="shared" si="4"/>
        <v>112.70181257053365</v>
      </c>
    </row>
    <row r="48" spans="1:10" s="18" customFormat="1" ht="15.75">
      <c r="A48" s="2" t="s">
        <v>42</v>
      </c>
      <c r="B48" s="18">
        <f t="shared" ref="B48" si="21">B49</f>
        <v>35067.1</v>
      </c>
      <c r="C48" s="19">
        <v>20545.400000000001</v>
      </c>
      <c r="D48" s="25">
        <f t="shared" si="17"/>
        <v>58.588819719908415</v>
      </c>
      <c r="E48" s="30">
        <f>E49</f>
        <v>14515.4</v>
      </c>
      <c r="F48" s="25">
        <f t="shared" si="2"/>
        <v>70.650364558489969</v>
      </c>
      <c r="G48" s="30">
        <f t="shared" ref="G48:I48" si="22">G49</f>
        <v>12462.8</v>
      </c>
      <c r="H48" s="25">
        <f t="shared" si="3"/>
        <v>85.859156482081104</v>
      </c>
      <c r="I48" s="30">
        <f t="shared" si="22"/>
        <v>12027</v>
      </c>
      <c r="J48" s="25">
        <f t="shared" si="4"/>
        <v>96.503193503867507</v>
      </c>
    </row>
    <row r="49" spans="1:10" s="18" customFormat="1" ht="63">
      <c r="A49" s="9" t="s">
        <v>43</v>
      </c>
      <c r="B49" s="32">
        <v>35067.1</v>
      </c>
      <c r="C49" s="11">
        <v>20545.400000000001</v>
      </c>
      <c r="D49" s="25">
        <f t="shared" si="17"/>
        <v>58.588819719908415</v>
      </c>
      <c r="E49" s="26">
        <v>14515.4</v>
      </c>
      <c r="F49" s="25">
        <f t="shared" si="2"/>
        <v>70.650364558489969</v>
      </c>
      <c r="G49" s="27">
        <v>12462.8</v>
      </c>
      <c r="H49" s="25">
        <f t="shared" si="3"/>
        <v>85.859156482081104</v>
      </c>
      <c r="I49" s="29">
        <v>12027</v>
      </c>
      <c r="J49" s="25">
        <f t="shared" si="4"/>
        <v>96.503193503867507</v>
      </c>
    </row>
    <row r="50" spans="1:10" ht="15.75">
      <c r="A50" s="2" t="s">
        <v>44</v>
      </c>
      <c r="B50" s="5">
        <f>B6+B14+B16+B18+B23+B28+B34+B38+B43+B46+B48+B37</f>
        <v>570492.70000000007</v>
      </c>
      <c r="C50" s="11">
        <v>676649.00000000012</v>
      </c>
      <c r="D50" s="25">
        <f t="shared" si="17"/>
        <v>118.6078279353969</v>
      </c>
      <c r="E50" s="29">
        <f>E6+E14+E16+E18+E23+E26+E28+E34+E37+E38+E43+E46+E48</f>
        <v>553147.9</v>
      </c>
      <c r="F50" s="25">
        <f t="shared" si="2"/>
        <v>81.748129384658796</v>
      </c>
      <c r="G50" s="29">
        <f t="shared" ref="G50:I50" si="23">G6+G14+G16+G18+G23+G26+G28+G34+G37+G38+G43+G46+G48</f>
        <v>433996.2</v>
      </c>
      <c r="H50" s="25">
        <f t="shared" si="3"/>
        <v>78.459341525114709</v>
      </c>
      <c r="I50" s="29">
        <f t="shared" si="23"/>
        <v>436456.20000000007</v>
      </c>
      <c r="J50" s="25">
        <f t="shared" si="4"/>
        <v>100.56682523948368</v>
      </c>
    </row>
    <row r="51" spans="1:10" ht="15.75">
      <c r="A51" s="22"/>
      <c r="B51" s="22"/>
      <c r="C51" s="22"/>
    </row>
    <row r="52" spans="1:10">
      <c r="A52" s="23"/>
      <c r="B52" s="23"/>
      <c r="C52" s="23"/>
    </row>
    <row r="53" spans="1:10">
      <c r="A53" s="23"/>
      <c r="B53" s="23"/>
      <c r="C53" s="23"/>
    </row>
    <row r="54" spans="1:10">
      <c r="A54" s="23"/>
      <c r="B54" s="23"/>
      <c r="C54" s="23"/>
      <c r="E54" s="28"/>
      <c r="F54" s="28"/>
      <c r="G54" s="28"/>
    </row>
    <row r="55" spans="1:10">
      <c r="A55" s="23"/>
      <c r="B55" s="23"/>
      <c r="C55" s="23"/>
    </row>
    <row r="56" spans="1:10">
      <c r="A56" s="23"/>
      <c r="B56" s="23"/>
      <c r="C56" s="23"/>
    </row>
    <row r="57" spans="1:10">
      <c r="A57" s="23"/>
      <c r="B57" s="23"/>
      <c r="C57" s="23"/>
    </row>
    <row r="58" spans="1:10">
      <c r="A58" s="23"/>
      <c r="B58" s="23"/>
      <c r="C58" s="23"/>
    </row>
    <row r="59" spans="1:10">
      <c r="A59" s="23"/>
      <c r="B59" s="23"/>
      <c r="C59" s="23"/>
    </row>
    <row r="60" spans="1:10">
      <c r="A60" s="23"/>
      <c r="B60" s="23"/>
      <c r="C60" s="23"/>
    </row>
    <row r="61" spans="1:10">
      <c r="A61" s="23"/>
      <c r="B61" s="23"/>
      <c r="C61" s="23"/>
    </row>
    <row r="62" spans="1:10">
      <c r="A62" s="23"/>
      <c r="B62" s="23"/>
      <c r="C62" s="23"/>
    </row>
    <row r="63" spans="1:10">
      <c r="A63" s="23"/>
      <c r="B63" s="23"/>
      <c r="C63" s="23"/>
    </row>
    <row r="64" spans="1:10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</sheetData>
  <mergeCells count="2">
    <mergeCell ref="A1:J1"/>
    <mergeCell ref="A2:C2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2018-12-27T06:29:17Z</dcterms:modified>
</cp:coreProperties>
</file>