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 уточн на март 2019" sheetId="16" r:id="rId1"/>
  </sheets>
  <calcPr calcId="145621"/>
</workbook>
</file>

<file path=xl/calcChain.xml><?xml version="1.0" encoding="utf-8"?>
<calcChain xmlns="http://schemas.openxmlformats.org/spreadsheetml/2006/main">
  <c r="D188" i="16" l="1"/>
  <c r="C188" i="16"/>
  <c r="B188" i="16"/>
  <c r="D187" i="16"/>
  <c r="C187" i="16"/>
  <c r="B187" i="16"/>
  <c r="D184" i="16"/>
  <c r="C184" i="16"/>
  <c r="B184" i="16"/>
  <c r="D181" i="16"/>
  <c r="C181" i="16"/>
  <c r="B181" i="16"/>
  <c r="B175" i="16"/>
  <c r="B174" i="16" s="1"/>
  <c r="B170" i="16"/>
  <c r="B169" i="16" s="1"/>
  <c r="D159" i="16"/>
  <c r="D158" i="16" s="1"/>
  <c r="D157" i="16" s="1"/>
  <c r="D156" i="16" s="1"/>
  <c r="C159" i="16"/>
  <c r="C158" i="16" s="1"/>
  <c r="C157" i="16" s="1"/>
  <c r="C156" i="16" s="1"/>
  <c r="B159" i="16"/>
  <c r="B158" i="16"/>
  <c r="B157" i="16" s="1"/>
  <c r="B156" i="16" s="1"/>
  <c r="D154" i="16"/>
  <c r="D153" i="16" s="1"/>
  <c r="D152" i="16" s="1"/>
  <c r="C154" i="16"/>
  <c r="C153" i="16" s="1"/>
  <c r="C152" i="16" s="1"/>
  <c r="B154" i="16"/>
  <c r="B153" i="16"/>
  <c r="B152" i="16" s="1"/>
  <c r="B151" i="16" s="1"/>
  <c r="B150" i="16" s="1"/>
  <c r="D148" i="16"/>
  <c r="C148" i="16"/>
  <c r="B146" i="16"/>
  <c r="B145" i="16"/>
  <c r="B144" i="16" s="1"/>
  <c r="B142" i="16"/>
  <c r="B138" i="16"/>
  <c r="B137" i="16" s="1"/>
  <c r="B134" i="16"/>
  <c r="B132" i="16"/>
  <c r="B129" i="16" s="1"/>
  <c r="B127" i="16"/>
  <c r="D122" i="16"/>
  <c r="C120" i="16"/>
  <c r="C119" i="16" s="1"/>
  <c r="C116" i="16" s="1"/>
  <c r="B117" i="16"/>
  <c r="B116" i="16" s="1"/>
  <c r="B109" i="16" s="1"/>
  <c r="C113" i="16"/>
  <c r="B111" i="16"/>
  <c r="C110" i="16"/>
  <c r="B110" i="16"/>
  <c r="B107" i="16"/>
  <c r="B104" i="16" s="1"/>
  <c r="C105" i="16"/>
  <c r="C104" i="16" s="1"/>
  <c r="B102" i="16"/>
  <c r="B100" i="16"/>
  <c r="C97" i="16"/>
  <c r="D91" i="16"/>
  <c r="C91" i="16"/>
  <c r="B89" i="16"/>
  <c r="B88" i="16" s="1"/>
  <c r="B87" i="16" s="1"/>
  <c r="B86" i="16" s="1"/>
  <c r="B91" i="16" s="1"/>
  <c r="D84" i="16"/>
  <c r="C84" i="16"/>
  <c r="B82" i="16"/>
  <c r="B81" i="16" s="1"/>
  <c r="B78" i="16"/>
  <c r="B77" i="16" s="1"/>
  <c r="D73" i="16"/>
  <c r="C73" i="16"/>
  <c r="B73" i="16"/>
  <c r="D70" i="16"/>
  <c r="C70" i="16"/>
  <c r="B70" i="16"/>
  <c r="D67" i="16"/>
  <c r="B64" i="16"/>
  <c r="B63" i="16" s="1"/>
  <c r="B59" i="16"/>
  <c r="B56" i="16"/>
  <c r="C53" i="16"/>
  <c r="C51" i="16"/>
  <c r="C50" i="16"/>
  <c r="C49" i="16" s="1"/>
  <c r="C67" i="16" s="1"/>
  <c r="D45" i="16"/>
  <c r="C45" i="16"/>
  <c r="B39" i="16"/>
  <c r="B38" i="16" s="1"/>
  <c r="D31" i="16"/>
  <c r="D44" i="16" s="1"/>
  <c r="C31" i="16"/>
  <c r="C44" i="16" s="1"/>
  <c r="B31" i="16"/>
  <c r="B44" i="16" s="1"/>
  <c r="B30" i="16"/>
  <c r="B27" i="16"/>
  <c r="D24" i="16"/>
  <c r="D26" i="16" s="1"/>
  <c r="D27" i="16" s="1"/>
  <c r="D29" i="16" s="1"/>
  <c r="C24" i="16"/>
  <c r="B24" i="16"/>
  <c r="D21" i="16"/>
  <c r="C21" i="16"/>
  <c r="B21" i="16"/>
  <c r="D18" i="16"/>
  <c r="C18" i="16"/>
  <c r="B18" i="16"/>
  <c r="D15" i="16"/>
  <c r="C15" i="16"/>
  <c r="B15" i="16"/>
  <c r="D11" i="16"/>
  <c r="D12" i="16" s="1"/>
  <c r="C11" i="16"/>
  <c r="C12" i="16" s="1"/>
  <c r="B11" i="16"/>
  <c r="B12" i="16" s="1"/>
  <c r="C8" i="16"/>
  <c r="C9" i="16" s="1"/>
  <c r="D6" i="16"/>
  <c r="C6" i="16"/>
  <c r="B6" i="16"/>
  <c r="C46" i="16" l="1"/>
  <c r="B76" i="16"/>
  <c r="B75" i="16" s="1"/>
  <c r="B84" i="16" s="1"/>
  <c r="C96" i="16"/>
  <c r="C95" i="16" s="1"/>
  <c r="C94" i="16" s="1"/>
  <c r="B97" i="16"/>
  <c r="B96" i="16" s="1"/>
  <c r="B95" i="16" s="1"/>
  <c r="B94" i="16" s="1"/>
  <c r="B93" i="16" s="1"/>
  <c r="B122" i="16" s="1"/>
  <c r="C109" i="16"/>
  <c r="B126" i="16"/>
  <c r="B8" i="16"/>
  <c r="B32" i="16" s="1"/>
  <c r="D46" i="16"/>
  <c r="B55" i="16"/>
  <c r="B50" i="16" s="1"/>
  <c r="B49" i="16" s="1"/>
  <c r="B67" i="16" s="1"/>
  <c r="B125" i="16"/>
  <c r="B124" i="16" s="1"/>
  <c r="B148" i="16" s="1"/>
  <c r="D30" i="16"/>
  <c r="D8" i="16"/>
  <c r="D9" i="16" s="1"/>
  <c r="B43" i="16"/>
  <c r="B35" i="16"/>
  <c r="B36" i="16" s="1"/>
  <c r="B164" i="16"/>
  <c r="B45" i="16"/>
  <c r="B46" i="16" s="1"/>
  <c r="D151" i="16"/>
  <c r="D150" i="16" s="1"/>
  <c r="C151" i="16"/>
  <c r="C150" i="16" s="1"/>
  <c r="B33" i="16"/>
  <c r="B9" i="16"/>
  <c r="C93" i="16" l="1"/>
  <c r="C122" i="16" s="1"/>
  <c r="B189" i="16"/>
  <c r="B190" i="16" s="1"/>
  <c r="C164" i="16"/>
  <c r="C189" i="16"/>
  <c r="C190" i="16" s="1"/>
  <c r="D189" i="16"/>
  <c r="D190" i="16" s="1"/>
  <c r="D164" i="16"/>
</calcChain>
</file>

<file path=xl/sharedStrings.xml><?xml version="1.0" encoding="utf-8"?>
<sst xmlns="http://schemas.openxmlformats.org/spreadsheetml/2006/main" count="189" uniqueCount="146">
  <si>
    <t>Наименование</t>
  </si>
  <si>
    <t>Общегосударственные вопросы</t>
  </si>
  <si>
    <t>Функционирование местных администраций</t>
  </si>
  <si>
    <t>Софинансирование расходов муниципальных учреждений по приобретению коммунальных услуг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</si>
  <si>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2014-2021 годы"</t>
  </si>
  <si>
    <t>Муниципальная программа "Развитие системы управления муниципальным имуществом в Окуловском муниципальном районе на 2015-2021 годы"</t>
  </si>
  <si>
    <t>Реализация мероприятий, обозначенных Указом Президента Российской Федерации от 7 мая 2018 года №204 «О национальных целях и стратегических задачах развития Российской Федерации на период до 2024 года»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</si>
  <si>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</si>
  <si>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</si>
  <si>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</si>
  <si>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</si>
  <si>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2015-2021 годы"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</si>
  <si>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</si>
  <si>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</si>
  <si>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</si>
  <si>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 xml:space="preserve">Подпрограмма  «Водоснабжение и водоотведение в Окуловском муниципальном районе на 2018-2021 годы» </t>
  </si>
  <si>
    <t>Образование</t>
  </si>
  <si>
    <t>Дошкольное образование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</si>
  <si>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</si>
  <si>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Общее образование</t>
  </si>
  <si>
    <t>Муниципальная программа "Развитие физической культуры и спорта в Окуловском муниципальном районе на 2014-2021 годы"</t>
  </si>
  <si>
    <t>Обеспечение деятельности муниципального автономного учреждения дополнительного образования "Детско-юношеская спортивная школа г.Окуловка"</t>
  </si>
  <si>
    <t>Культура, кинематография</t>
  </si>
  <si>
    <t>Культура</t>
  </si>
  <si>
    <t xml:space="preserve"> Муниципальная программа «Устойчивое развитие сельских территорий Окуловского муниципального района на 2014-2021 годы»</t>
  </si>
  <si>
    <t>Подпрограмма "Сохранение и развитие культуры Окуловского муниципального района на 2014-2021 годы"</t>
  </si>
  <si>
    <t>Обеспечение деятельности муниципальных библиотечно-информационных центров, библиотек</t>
  </si>
  <si>
    <t>Подпрограмма "Обеспечение реализации муниципальной программы "Развитие культуры и туризма в Окуловском муниципальном районе на 2014 - 2021 годы"</t>
  </si>
  <si>
    <t>Социальная политика</t>
  </si>
  <si>
    <t>Предоставление социальных выплат молодым семьям на приобретение (строительство) жилья</t>
  </si>
  <si>
    <t>Охрана семьи и детства</t>
  </si>
  <si>
    <t>Физическая культура и спорт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</si>
  <si>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</si>
  <si>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</si>
  <si>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</si>
  <si>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межпоселенческого культурно-краеведческого центра</t>
  </si>
  <si>
    <t xml:space="preserve">Подпрограмма "Развитие туризма в Окуловском муниципальном районе на 2014-2021 годы" </t>
  </si>
  <si>
    <t xml:space="preserve"> Муниципальная программа "Обеспечение жильем молодых семей в Окуловском муниципальном районе на 2015-2021 годы"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</si>
  <si>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района" на 2018-2020 годы 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</si>
  <si>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</si>
  <si>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Изменение прочих остатков средств бюджетов муниципальных районов</t>
  </si>
  <si>
    <t>изменения</t>
  </si>
  <si>
    <t>Безвозмездные поступления  (проект 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</si>
  <si>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</si>
  <si>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</si>
  <si>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</si>
  <si>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</si>
  <si>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</si>
  <si>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</si>
  <si>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</si>
  <si>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</si>
  <si>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</si>
  <si>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</si>
  <si>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Межбюджетные трансферты, передаваемые бюджетам муниципальных районов из бюджетов поселений </t>
  </si>
  <si>
    <r>
      <t xml:space="preserve">ВОЗВРАТ </t>
    </r>
    <r>
      <rPr>
        <sz val="12"/>
        <rFont val="Times New Roman"/>
        <family val="1"/>
        <charset val="204"/>
      </rPr>
      <t xml:space="preserve">остатков субсидий, субвенций и иных межбюджетных трансфертов, имеющих целевое назначение, прошлых лет </t>
    </r>
  </si>
  <si>
    <r>
      <t>ИТОГО ВОЗВРАТ ОСТАТКОВ СУБСИДИЙ, СУБВЕНЦИЙ И ИНЫХ МЕЖБЮДЖЕТНЫХ ТРАНСФЕРТОВ, ИМЕЮЩИХ ЦЕЛЕВОЕ НАЗНАЧЕНИЕ, ПРОШЛЫХ ЛЕТ    (КБК 892 21905000050000151)</t>
    </r>
    <r>
      <rPr>
        <sz val="12"/>
        <rFont val="Times New Roman"/>
        <family val="1"/>
        <charset val="204"/>
      </rPr>
      <t xml:space="preserve"> </t>
    </r>
  </si>
  <si>
    <t>изменения всего</t>
  </si>
  <si>
    <t>РАСХОДЫ</t>
  </si>
  <si>
    <t>Администрация района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</si>
  <si>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</si>
  <si>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0409 12 0 02 06900 240</t>
  </si>
  <si>
    <t>Комитет культуры и туризма</t>
  </si>
  <si>
    <t>заработная плата</t>
  </si>
  <si>
    <t>начисления</t>
  </si>
  <si>
    <t>Комитет финансов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</si>
  <si>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</t>
  </si>
  <si>
    <t>Администрация муниципального района</t>
  </si>
  <si>
    <t>Налоговые и неналоговые доходы  (публичные слушания)</t>
  </si>
  <si>
    <t>итого Безвозмездные поступления от других бюджетов бюджетной системы Российской Федерации (публичные слушания)</t>
  </si>
  <si>
    <t>Дефицит (проект)</t>
  </si>
  <si>
    <t xml:space="preserve">Расширение сети дошкольных образовательных организаций </t>
  </si>
  <si>
    <t>Расчет - обоснование по внесению изменений в  проект решения от 27.12.2018 №208   "О бюджете Окуловского муниципального района на 2019 год и на плановый период 2020 и 2021 годов  (проект на февраль 2018)</t>
  </si>
  <si>
    <t>Безвозмездные поступления от других бюджетов бюджетной системы Российской Федерации  (в ред. решения от 27.12.2018 №208 )</t>
  </si>
  <si>
    <t>Источники внутреннего финансирования дефицита (в ред. решения от 27.12.2018 №208 )</t>
  </si>
  <si>
    <t>ВСЕГО РАСХОДОВ  (в ред. решения от 27.12.2018 №208 )</t>
  </si>
  <si>
    <t>Налоговые и неналоговые доходы (в ред. решения от 27.12.2018 №208 )</t>
  </si>
  <si>
    <t>Безвозмездные поступления (в ред. решения от 27.12.2018 №208 )</t>
  </si>
  <si>
    <t>итого доходов (в ред. решения от 27.12.2018 №208 )</t>
  </si>
  <si>
    <t>Дефицит(в ред. решения от 27.12.2018 №208 )</t>
  </si>
  <si>
    <t>Всего доходов  с учетом дефицита  (в ред. решения от 27.12.2018 №208 )</t>
  </si>
  <si>
    <t>Всего доходов  с учетом дефицита (проект)</t>
  </si>
  <si>
    <t>итого доходов  (проект)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</si>
  <si>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</si>
  <si>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 (проект )</t>
    </r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</si>
  <si>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)</t>
    </r>
  </si>
  <si>
    <t>Образование (проект )</t>
  </si>
  <si>
    <r>
      <t xml:space="preserve">Социальная политика 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</si>
  <si>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 xml:space="preserve">Культура, кинематография </t>
    </r>
    <r>
      <rPr>
        <sz val="12"/>
        <color indexed="8"/>
        <rFont val="Times New Roman"/>
        <family val="1"/>
        <charset val="204"/>
      </rPr>
      <t>(проект)</t>
    </r>
  </si>
  <si>
    <r>
      <t xml:space="preserve">Физическая культура и спорт </t>
    </r>
    <r>
      <rPr>
        <sz val="12"/>
        <color indexed="8"/>
        <rFont val="Times New Roman"/>
        <family val="1"/>
        <charset val="204"/>
      </rPr>
      <t>(проект)</t>
    </r>
  </si>
  <si>
    <t>увеличение</t>
  </si>
  <si>
    <t>уменьшение</t>
  </si>
  <si>
    <r>
      <t xml:space="preserve">Источники внутреннего финансирования дефицита </t>
    </r>
    <r>
      <rPr>
        <sz val="12"/>
        <rFont val="Times New Roman"/>
        <family val="1"/>
        <charset val="204"/>
      </rPr>
      <t>(проект)</t>
    </r>
  </si>
  <si>
    <r>
      <t xml:space="preserve">Межбюджетные трансферты общего характера бюджетам Субъектов Российской Федерации и муниципальных образований </t>
    </r>
    <r>
      <rPr>
        <sz val="12"/>
        <color indexed="8"/>
        <rFont val="Times New Roman"/>
        <family val="1"/>
        <charset val="204"/>
      </rPr>
      <t>(проект)</t>
    </r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</si>
  <si>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)</t>
    </r>
  </si>
  <si>
    <r>
      <t xml:space="preserve">ВСЕГО РАСХОДОВ </t>
    </r>
    <r>
      <rPr>
        <sz val="12"/>
        <rFont val="Times New Roman"/>
        <family val="1"/>
        <charset val="204"/>
      </rPr>
      <t xml:space="preserve"> (проект)</t>
    </r>
  </si>
  <si>
    <t>1101 2000103230 620</t>
  </si>
  <si>
    <t>1003 17 0 0 L4970 320</t>
  </si>
  <si>
    <t xml:space="preserve">Другие общегосударственные  вопросы </t>
  </si>
  <si>
    <t>0113 0500201990 240</t>
  </si>
  <si>
    <t>0113 0500501990 240</t>
  </si>
  <si>
    <t>Разработка проектно-сметной документации на строительство детского сада в г.Окуловка</t>
  </si>
  <si>
    <t>0701 3300102010 414</t>
  </si>
  <si>
    <t>в том числе: областные</t>
  </si>
  <si>
    <t>федеральные</t>
  </si>
  <si>
    <t>предоставление кредитов</t>
  </si>
  <si>
    <t>Роезервные фонды</t>
  </si>
  <si>
    <t xml:space="preserve">0111 91 9 00 99980 870 </t>
  </si>
  <si>
    <t>Социальное обеспечение</t>
  </si>
  <si>
    <t>муниципальные</t>
  </si>
  <si>
    <t>1004 17 0 0 L4970 320</t>
  </si>
  <si>
    <t>0804 9120001000 244</t>
  </si>
  <si>
    <t>0804 9120001000 853</t>
  </si>
  <si>
    <t>Другие вопросы в области культуры</t>
  </si>
  <si>
    <t>0801 1630205990 612</t>
  </si>
  <si>
    <t>0801 1630305990 612</t>
  </si>
  <si>
    <t>0801 0900206970 464</t>
  </si>
  <si>
    <t>0801 1610403330 611</t>
  </si>
  <si>
    <t>0804 1640103340 244</t>
  </si>
  <si>
    <t>Комитет образования</t>
  </si>
  <si>
    <t>0701 15 1 02 S2370 240</t>
  </si>
  <si>
    <t>0702 15 1 02 S2370 240</t>
  </si>
  <si>
    <t>Администрация  муниципального района</t>
  </si>
  <si>
    <t>0502 15 1 01 01950 240</t>
  </si>
  <si>
    <t>0409 12 0 1 06900 240</t>
  </si>
  <si>
    <t>1004 17 0 0 L4970 320 (рег.кл.662000)</t>
  </si>
  <si>
    <t>0701 14 7 01 S2300 240</t>
  </si>
  <si>
    <t>Общегосударственные вопросы (проект)</t>
  </si>
  <si>
    <t>0113 1000301990 240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</si>
  <si>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районов, достигших роста поступлений в областной бюджет налоговых доходов, на 2019 год</t>
  </si>
  <si>
    <t>0701 330Р275250 414</t>
  </si>
  <si>
    <t>0701 33 0 01 L1590 414</t>
  </si>
  <si>
    <t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остатков прошлых лет</t>
  </si>
  <si>
    <t>0104 9120001000 120</t>
  </si>
  <si>
    <t>0113 91 9 00 99970</t>
  </si>
  <si>
    <t>0804 9120001000 120</t>
  </si>
  <si>
    <t>0801 1610403350 611</t>
  </si>
  <si>
    <t>0701 330Р2S1590 414</t>
  </si>
  <si>
    <t>Обеспечение деятельности учреждений дежурно-диспетчерского и служебного обеспечения</t>
  </si>
  <si>
    <t>0113 9140003100 240</t>
  </si>
  <si>
    <t>0113 1000406990 240</t>
  </si>
  <si>
    <t>0804 91 9 00 99970</t>
  </si>
  <si>
    <t>прочие матер. затраты</t>
  </si>
  <si>
    <t>1101 2000103420 620</t>
  </si>
  <si>
    <t>Развитие инфраструктуры отрасли физической культуры и спорта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</si>
  <si>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</si>
  <si>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 xml:space="preserve">1101 20 0 02S5280 610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</si>
</sst>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0"/>
      <color indexed="8"/>
      <name val="Arial Cy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44444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9" fontId="4" fillId="0" borderId="2">
      <alignment horizontal="center" vertical="top" shrinkToFit="1"/>
    </xf>
    <xf numFmtId="4" fontId="6" fillId="2" borderId="5">
      <alignment horizontal="right" vertical="top" shrinkToFit="1"/>
    </xf>
    <xf numFmtId="0" fontId="4" fillId="0" borderId="0">
      <alignment horizontal="left" wrapText="1"/>
    </xf>
    <xf numFmtId="4" fontId="6" fillId="3" borderId="5">
      <alignment horizontal="right" vertical="top" shrinkToFit="1"/>
    </xf>
    <xf numFmtId="0" fontId="7" fillId="0" borderId="2">
      <alignment vertical="top" wrapText="1"/>
    </xf>
    <xf numFmtId="0" fontId="7" fillId="0" borderId="6">
      <alignment horizontal="right"/>
    </xf>
    <xf numFmtId="0" fontId="10" fillId="0" borderId="0"/>
  </cellStyleXfs>
  <cellXfs count="8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5" fillId="0" borderId="2" xfId="3" applyNumberFormat="1" applyFont="1" applyFill="1" applyBorder="1" applyAlignment="1" applyProtection="1">
      <alignment wrapText="1"/>
    </xf>
    <xf numFmtId="0" fontId="5" fillId="0" borderId="2" xfId="5" applyNumberFormat="1" applyFont="1" applyFill="1" applyBorder="1" applyAlignment="1" applyProtection="1">
      <alignment wrapText="1"/>
    </xf>
    <xf numFmtId="2" fontId="5" fillId="0" borderId="0" xfId="0" applyNumberFormat="1" applyFont="1" applyFill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left" wrapText="1" readingOrder="1"/>
    </xf>
    <xf numFmtId="4" fontId="2" fillId="0" borderId="1" xfId="0" applyNumberFormat="1" applyFont="1" applyFill="1" applyBorder="1" applyAlignment="1">
      <alignment horizontal="right" wrapText="1"/>
    </xf>
    <xf numFmtId="4" fontId="11" fillId="0" borderId="1" xfId="7" applyNumberFormat="1" applyFont="1" applyBorder="1" applyAlignment="1">
      <alignment horizontal="right" vertical="top" wrapText="1"/>
    </xf>
    <xf numFmtId="0" fontId="2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/>
    <xf numFmtId="4" fontId="8" fillId="0" borderId="1" xfId="0" applyNumberFormat="1" applyFont="1" applyFill="1" applyBorder="1" applyAlignment="1">
      <alignment wrapText="1"/>
    </xf>
    <xf numFmtId="4" fontId="8" fillId="0" borderId="4" xfId="0" applyNumberFormat="1" applyFont="1" applyFill="1" applyBorder="1" applyAlignment="1">
      <alignment wrapText="1"/>
    </xf>
    <xf numFmtId="0" fontId="5" fillId="0" borderId="4" xfId="0" applyFont="1" applyFill="1" applyBorder="1"/>
    <xf numFmtId="49" fontId="3" fillId="0" borderId="4" xfId="0" applyNumberFormat="1" applyFont="1" applyFill="1" applyBorder="1"/>
    <xf numFmtId="49" fontId="5" fillId="0" borderId="0" xfId="3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vertical="top" wrapText="1"/>
    </xf>
    <xf numFmtId="4" fontId="5" fillId="0" borderId="1" xfId="3" applyNumberFormat="1" applyFont="1" applyFill="1" applyBorder="1" applyAlignment="1" applyProtection="1">
      <alignment wrapText="1"/>
    </xf>
    <xf numFmtId="0" fontId="3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vertical="top"/>
    </xf>
    <xf numFmtId="0" fontId="8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3" applyNumberFormat="1" applyFont="1" applyFill="1" applyBorder="1" applyAlignment="1" applyProtection="1">
      <alignment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 vertical="top"/>
    </xf>
    <xf numFmtId="4" fontId="8" fillId="0" borderId="7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left" wrapText="1" readingOrder="1"/>
    </xf>
    <xf numFmtId="0" fontId="13" fillId="0" borderId="1" xfId="0" applyNumberFormat="1" applyFont="1" applyFill="1" applyBorder="1" applyAlignment="1">
      <alignment horizontal="left" wrapText="1" readingOrder="1"/>
    </xf>
    <xf numFmtId="4" fontId="3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shrinkToFit="1"/>
    </xf>
    <xf numFmtId="3" fontId="5" fillId="0" borderId="1" xfId="1" applyNumberFormat="1" applyFont="1" applyFill="1" applyBorder="1" applyAlignment="1" applyProtection="1">
      <alignment shrinkToFit="1"/>
    </xf>
    <xf numFmtId="4" fontId="3" fillId="0" borderId="1" xfId="3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wrapText="1"/>
    </xf>
    <xf numFmtId="3" fontId="3" fillId="0" borderId="7" xfId="1" applyNumberFormat="1" applyFont="1" applyFill="1" applyBorder="1" applyAlignment="1" applyProtection="1">
      <alignment shrinkToFit="1"/>
    </xf>
    <xf numFmtId="3" fontId="5" fillId="0" borderId="7" xfId="1" applyNumberFormat="1" applyFont="1" applyFill="1" applyBorder="1" applyAlignment="1" applyProtection="1">
      <alignment shrinkToFit="1"/>
    </xf>
    <xf numFmtId="4" fontId="3" fillId="0" borderId="7" xfId="3" applyNumberFormat="1" applyFont="1" applyFill="1" applyBorder="1" applyAlignment="1" applyProtection="1">
      <alignment wrapText="1"/>
    </xf>
    <xf numFmtId="4" fontId="3" fillId="0" borderId="4" xfId="3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/>
    <xf numFmtId="0" fontId="8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shrinkToFit="1"/>
    </xf>
    <xf numFmtId="4" fontId="2" fillId="0" borderId="1" xfId="0" applyNumberFormat="1" applyFont="1" applyFill="1" applyBorder="1" applyAlignment="1">
      <alignment horizontal="right"/>
    </xf>
    <xf numFmtId="49" fontId="5" fillId="0" borderId="0" xfId="3" applyNumberFormat="1" applyFont="1" applyFill="1" applyBorder="1" applyAlignment="1" applyProtection="1">
      <alignment horizontal="right" wrapText="1"/>
    </xf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5" fillId="0" borderId="4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4" fontId="3" fillId="0" borderId="1" xfId="1" applyNumberFormat="1" applyFont="1" applyFill="1" applyBorder="1" applyAlignment="1" applyProtection="1">
      <alignment shrinkToFit="1"/>
    </xf>
    <xf numFmtId="4" fontId="2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8">
    <cellStyle name="xl30" xfId="6"/>
    <cellStyle name="xl33" xfId="3"/>
    <cellStyle name="xl34" xfId="5"/>
    <cellStyle name="xl35" xfId="1"/>
    <cellStyle name="xl36" xfId="4"/>
    <cellStyle name="xl39" xfId="2"/>
    <cellStyle name="Обычный" xfId="0" builtinId="0"/>
    <cellStyle name="Обычный_уточн на август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tabSelected="1" topLeftCell="A120" workbookViewId="0">
      <selection activeCell="F130" sqref="F130"/>
    </sheetView>
  </sheetViews>
  <sheetFormatPr defaultColWidth="33.28515625" defaultRowHeight="15.75" x14ac:dyDescent="0.25"/>
  <cols>
    <col min="1" max="1" width="48" style="12" customWidth="1"/>
    <col min="2" max="2" width="19.85546875" style="12" customWidth="1"/>
    <col min="3" max="3" width="19" style="12" customWidth="1"/>
    <col min="4" max="4" width="18.85546875" style="12" customWidth="1"/>
    <col min="5" max="16384" width="33.28515625" style="1"/>
  </cols>
  <sheetData>
    <row r="1" spans="1:4" ht="18.75" x14ac:dyDescent="0.3">
      <c r="A1" s="87" t="s">
        <v>71</v>
      </c>
      <c r="B1" s="87"/>
      <c r="C1" s="87"/>
      <c r="D1" s="87"/>
    </row>
    <row r="2" spans="1:4" x14ac:dyDescent="0.25">
      <c r="A2" s="2" t="s">
        <v>0</v>
      </c>
      <c r="B2" s="2">
        <v>2018</v>
      </c>
      <c r="C2" s="13">
        <v>2019</v>
      </c>
      <c r="D2" s="13">
        <v>2020</v>
      </c>
    </row>
    <row r="3" spans="1:4" x14ac:dyDescent="0.25">
      <c r="A3" s="2">
        <v>1</v>
      </c>
      <c r="B3" s="2">
        <v>2</v>
      </c>
      <c r="C3" s="13">
        <v>3</v>
      </c>
      <c r="D3" s="13">
        <v>4</v>
      </c>
    </row>
    <row r="4" spans="1:4" ht="31.5" x14ac:dyDescent="0.25">
      <c r="A4" s="42" t="s">
        <v>75</v>
      </c>
      <c r="B4" s="6">
        <v>221141600</v>
      </c>
      <c r="C4" s="6">
        <v>220553200</v>
      </c>
      <c r="D4" s="6">
        <v>223426200</v>
      </c>
    </row>
    <row r="5" spans="1:4" x14ac:dyDescent="0.25">
      <c r="A5" s="43" t="s">
        <v>41</v>
      </c>
      <c r="B5" s="17"/>
      <c r="C5" s="17"/>
      <c r="D5" s="17"/>
    </row>
    <row r="6" spans="1:4" ht="31.5" x14ac:dyDescent="0.25">
      <c r="A6" s="42" t="s">
        <v>67</v>
      </c>
      <c r="B6" s="6">
        <f>B4+B5</f>
        <v>221141600</v>
      </c>
      <c r="C6" s="6">
        <f t="shared" ref="C6:D6" si="0">C4+C5</f>
        <v>220553200</v>
      </c>
      <c r="D6" s="6">
        <f t="shared" si="0"/>
        <v>223426200</v>
      </c>
    </row>
    <row r="7" spans="1:4" ht="31.5" x14ac:dyDescent="0.25">
      <c r="A7" s="44" t="s">
        <v>76</v>
      </c>
      <c r="B7" s="19">
        <v>318235722.38</v>
      </c>
      <c r="C7" s="19">
        <v>213442997.53999999</v>
      </c>
      <c r="D7" s="19">
        <v>213029997.53999999</v>
      </c>
    </row>
    <row r="8" spans="1:4" x14ac:dyDescent="0.25">
      <c r="A8" s="43" t="s">
        <v>41</v>
      </c>
      <c r="B8" s="51">
        <f>B11+B29</f>
        <v>34325632.060000002</v>
      </c>
      <c r="C8" s="17">
        <f>C11+C29</f>
        <v>0</v>
      </c>
      <c r="D8" s="17">
        <f>D11+D29</f>
        <v>0</v>
      </c>
    </row>
    <row r="9" spans="1:4" x14ac:dyDescent="0.25">
      <c r="A9" s="44" t="s">
        <v>42</v>
      </c>
      <c r="B9" s="19">
        <f>B7+B8</f>
        <v>352561354.44</v>
      </c>
      <c r="C9" s="19">
        <f t="shared" ref="C9:D9" si="1">C7+C8</f>
        <v>213442997.53999999</v>
      </c>
      <c r="D9" s="19">
        <f t="shared" si="1"/>
        <v>213029997.53999999</v>
      </c>
    </row>
    <row r="10" spans="1:4" ht="63" x14ac:dyDescent="0.25">
      <c r="A10" s="44" t="s">
        <v>72</v>
      </c>
      <c r="B10" s="19">
        <v>318235722.38</v>
      </c>
      <c r="C10" s="19">
        <v>213442997.53999999</v>
      </c>
      <c r="D10" s="19">
        <v>213029997.53999999</v>
      </c>
    </row>
    <row r="11" spans="1:4" x14ac:dyDescent="0.25">
      <c r="A11" s="43" t="s">
        <v>41</v>
      </c>
      <c r="B11" s="51">
        <f>B14+B17+B20+B23</f>
        <v>34721355.140000001</v>
      </c>
      <c r="C11" s="17">
        <f t="shared" ref="C11:D11" si="2">C14+C17+C20+C23</f>
        <v>0</v>
      </c>
      <c r="D11" s="17">
        <f t="shared" si="2"/>
        <v>0</v>
      </c>
    </row>
    <row r="12" spans="1:4" ht="63" x14ac:dyDescent="0.25">
      <c r="A12" s="44" t="s">
        <v>68</v>
      </c>
      <c r="B12" s="19">
        <f>B10+B11</f>
        <v>352957077.51999998</v>
      </c>
      <c r="C12" s="19">
        <f t="shared" ref="C12:D12" si="3">C10+C11</f>
        <v>213442997.53999999</v>
      </c>
      <c r="D12" s="19">
        <f t="shared" si="3"/>
        <v>213029997.53999999</v>
      </c>
    </row>
    <row r="13" spans="1:4" ht="31.5" x14ac:dyDescent="0.25">
      <c r="A13" s="45" t="s">
        <v>43</v>
      </c>
      <c r="B13" s="72">
        <v>1874900</v>
      </c>
      <c r="C13" s="72">
        <v>404600</v>
      </c>
      <c r="D13" s="72">
        <v>662500</v>
      </c>
    </row>
    <row r="14" spans="1:4" x14ac:dyDescent="0.25">
      <c r="A14" s="45" t="s">
        <v>41</v>
      </c>
      <c r="B14" s="21"/>
      <c r="C14" s="21"/>
      <c r="D14" s="21"/>
    </row>
    <row r="15" spans="1:4" ht="47.25" x14ac:dyDescent="0.25">
      <c r="A15" s="45" t="s">
        <v>44</v>
      </c>
      <c r="B15" s="21">
        <f>B13+B14</f>
        <v>1874900</v>
      </c>
      <c r="C15" s="21">
        <f t="shared" ref="C15:D15" si="4">C13+C14</f>
        <v>404600</v>
      </c>
      <c r="D15" s="21">
        <f t="shared" si="4"/>
        <v>662500</v>
      </c>
    </row>
    <row r="16" spans="1:4" ht="47.25" x14ac:dyDescent="0.25">
      <c r="A16" s="45" t="s">
        <v>45</v>
      </c>
      <c r="B16" s="21">
        <v>49151100</v>
      </c>
      <c r="C16" s="21">
        <v>3616100</v>
      </c>
      <c r="D16" s="21">
        <v>3616100</v>
      </c>
    </row>
    <row r="17" spans="1:4" x14ac:dyDescent="0.25">
      <c r="A17" s="45" t="s">
        <v>41</v>
      </c>
      <c r="B17" s="21">
        <v>599355.14</v>
      </c>
      <c r="C17" s="21"/>
      <c r="D17" s="21"/>
    </row>
    <row r="18" spans="1:4" ht="47.25" x14ac:dyDescent="0.25">
      <c r="A18" s="45" t="s">
        <v>46</v>
      </c>
      <c r="B18" s="21">
        <f>B16+B17</f>
        <v>49750455.140000001</v>
      </c>
      <c r="C18" s="21">
        <f t="shared" ref="C18:D18" si="5">C16+C17</f>
        <v>3616100</v>
      </c>
      <c r="D18" s="21">
        <f t="shared" si="5"/>
        <v>3616100</v>
      </c>
    </row>
    <row r="19" spans="1:4" ht="31.5" x14ac:dyDescent="0.25">
      <c r="A19" s="45" t="s">
        <v>47</v>
      </c>
      <c r="B19" s="21">
        <v>220584462.38</v>
      </c>
      <c r="C19" s="21">
        <v>209422297.53999999</v>
      </c>
      <c r="D19" s="21">
        <v>208751397.53999999</v>
      </c>
    </row>
    <row r="20" spans="1:4" x14ac:dyDescent="0.25">
      <c r="A20" s="45" t="s">
        <v>41</v>
      </c>
      <c r="B20" s="21"/>
      <c r="C20" s="21"/>
      <c r="D20" s="21"/>
    </row>
    <row r="21" spans="1:4" ht="47.25" x14ac:dyDescent="0.25">
      <c r="A21" s="20" t="s">
        <v>48</v>
      </c>
      <c r="B21" s="21">
        <f>B19+B20</f>
        <v>220584462.38</v>
      </c>
      <c r="C21" s="21">
        <f t="shared" ref="C21:D21" si="6">C19+C20</f>
        <v>209422297.53999999</v>
      </c>
      <c r="D21" s="21">
        <f t="shared" si="6"/>
        <v>208751397.53999999</v>
      </c>
    </row>
    <row r="22" spans="1:4" x14ac:dyDescent="0.25">
      <c r="A22" s="20" t="s">
        <v>49</v>
      </c>
      <c r="B22" s="21">
        <v>46625260</v>
      </c>
      <c r="C22" s="21">
        <v>0</v>
      </c>
      <c r="D22" s="21">
        <v>0</v>
      </c>
    </row>
    <row r="23" spans="1:4" x14ac:dyDescent="0.25">
      <c r="A23" s="23" t="s">
        <v>50</v>
      </c>
      <c r="B23" s="24">
        <v>34122000</v>
      </c>
      <c r="C23" s="25"/>
      <c r="D23" s="24"/>
    </row>
    <row r="24" spans="1:4" x14ac:dyDescent="0.25">
      <c r="A24" s="20" t="s">
        <v>51</v>
      </c>
      <c r="B24" s="21">
        <f>B22+B23</f>
        <v>80747260</v>
      </c>
      <c r="C24" s="21">
        <f t="shared" ref="C24:D24" si="7">C22+C23</f>
        <v>0</v>
      </c>
      <c r="D24" s="21">
        <f t="shared" si="7"/>
        <v>0</v>
      </c>
    </row>
    <row r="25" spans="1:4" ht="94.5" x14ac:dyDescent="0.25">
      <c r="A25" s="20" t="s">
        <v>52</v>
      </c>
      <c r="B25" s="21">
        <v>523800</v>
      </c>
      <c r="C25" s="21">
        <v>0</v>
      </c>
      <c r="D25" s="21">
        <v>0</v>
      </c>
    </row>
    <row r="26" spans="1:4" x14ac:dyDescent="0.25">
      <c r="A26" s="20" t="s">
        <v>41</v>
      </c>
      <c r="B26" s="21"/>
      <c r="C26" s="21"/>
      <c r="D26" s="21">
        <f t="shared" ref="D26:D27" si="8">D24+D25</f>
        <v>0</v>
      </c>
    </row>
    <row r="27" spans="1:4" ht="47.25" x14ac:dyDescent="0.25">
      <c r="A27" s="20" t="s">
        <v>53</v>
      </c>
      <c r="B27" s="21">
        <f>B25+B26</f>
        <v>523800</v>
      </c>
      <c r="C27" s="21"/>
      <c r="D27" s="21">
        <f t="shared" si="8"/>
        <v>0</v>
      </c>
    </row>
    <row r="28" spans="1:4" ht="47.25" x14ac:dyDescent="0.25">
      <c r="A28" s="53" t="s">
        <v>54</v>
      </c>
      <c r="B28" s="21"/>
      <c r="C28" s="21"/>
      <c r="D28" s="21"/>
    </row>
    <row r="29" spans="1:4" x14ac:dyDescent="0.25">
      <c r="A29" s="23" t="s">
        <v>41</v>
      </c>
      <c r="B29" s="21">
        <v>-395723.08</v>
      </c>
      <c r="C29" s="21"/>
      <c r="D29" s="21">
        <f>D27+D28</f>
        <v>0</v>
      </c>
    </row>
    <row r="30" spans="1:4" ht="51.75" x14ac:dyDescent="0.25">
      <c r="A30" s="54" t="s">
        <v>55</v>
      </c>
      <c r="B30" s="21">
        <f>B28+B29</f>
        <v>-395723.08</v>
      </c>
      <c r="C30" s="21"/>
      <c r="D30" s="21">
        <f t="shared" ref="D30" si="9">D28+D29</f>
        <v>0</v>
      </c>
    </row>
    <row r="31" spans="1:4" ht="31.5" x14ac:dyDescent="0.25">
      <c r="A31" s="18" t="s">
        <v>77</v>
      </c>
      <c r="B31" s="19">
        <f>B7+B4</f>
        <v>539377322.38</v>
      </c>
      <c r="C31" s="19">
        <f t="shared" ref="C31:D31" si="10">C7+C4</f>
        <v>433996197.53999996</v>
      </c>
      <c r="D31" s="19">
        <f t="shared" si="10"/>
        <v>436456197.53999996</v>
      </c>
    </row>
    <row r="32" spans="1:4" x14ac:dyDescent="0.25">
      <c r="A32" s="45" t="s">
        <v>41</v>
      </c>
      <c r="B32" s="21">
        <f>B5+B8</f>
        <v>34325632.060000002</v>
      </c>
      <c r="C32" s="21"/>
      <c r="D32" s="21"/>
    </row>
    <row r="33" spans="1:4" x14ac:dyDescent="0.25">
      <c r="A33" s="46" t="s">
        <v>81</v>
      </c>
      <c r="B33" s="19">
        <f>B31+B32</f>
        <v>573702954.44000006</v>
      </c>
      <c r="C33" s="19"/>
      <c r="D33" s="19"/>
    </row>
    <row r="34" spans="1:4" ht="31.5" x14ac:dyDescent="0.25">
      <c r="A34" s="67" t="s">
        <v>78</v>
      </c>
      <c r="B34" s="22">
        <v>-13770560</v>
      </c>
      <c r="C34" s="22">
        <v>0</v>
      </c>
      <c r="D34" s="22">
        <v>0</v>
      </c>
    </row>
    <row r="35" spans="1:4" x14ac:dyDescent="0.25">
      <c r="A35" s="26" t="s">
        <v>41</v>
      </c>
      <c r="B35" s="73">
        <f>-B38</f>
        <v>-38870579.989999995</v>
      </c>
      <c r="C35" s="73"/>
      <c r="D35" s="73"/>
    </row>
    <row r="36" spans="1:4" x14ac:dyDescent="0.25">
      <c r="A36" s="68" t="s">
        <v>69</v>
      </c>
      <c r="B36" s="27">
        <f>B34+B35</f>
        <v>-52641139.989999995</v>
      </c>
      <c r="C36" s="27"/>
      <c r="D36" s="27"/>
    </row>
    <row r="37" spans="1:4" ht="47.25" x14ac:dyDescent="0.25">
      <c r="A37" s="69" t="s">
        <v>73</v>
      </c>
      <c r="B37" s="19">
        <v>13770560</v>
      </c>
      <c r="C37" s="19"/>
      <c r="D37" s="19"/>
    </row>
    <row r="38" spans="1:4" x14ac:dyDescent="0.25">
      <c r="A38" s="14" t="s">
        <v>56</v>
      </c>
      <c r="B38" s="24">
        <f>B39+B42</f>
        <v>38870579.989999995</v>
      </c>
      <c r="C38" s="24"/>
      <c r="D38" s="24"/>
    </row>
    <row r="39" spans="1:4" ht="30" x14ac:dyDescent="0.25">
      <c r="A39" s="16" t="s">
        <v>40</v>
      </c>
      <c r="B39" s="24">
        <f>B40+B41</f>
        <v>38820579.989999995</v>
      </c>
      <c r="C39" s="24"/>
      <c r="D39" s="24"/>
    </row>
    <row r="40" spans="1:4" x14ac:dyDescent="0.25">
      <c r="A40" s="16" t="s">
        <v>89</v>
      </c>
      <c r="B40" s="24">
        <v>-34325632.060000002</v>
      </c>
      <c r="C40" s="24"/>
      <c r="D40" s="24"/>
    </row>
    <row r="41" spans="1:4" x14ac:dyDescent="0.25">
      <c r="A41" s="14" t="s">
        <v>90</v>
      </c>
      <c r="B41" s="24">
        <v>73146212.049999997</v>
      </c>
      <c r="C41" s="24"/>
      <c r="D41" s="24"/>
    </row>
    <row r="42" spans="1:4" x14ac:dyDescent="0.25">
      <c r="A42" s="14" t="s">
        <v>104</v>
      </c>
      <c r="B42" s="24">
        <v>50000</v>
      </c>
      <c r="C42" s="24"/>
      <c r="D42" s="24"/>
    </row>
    <row r="43" spans="1:4" ht="31.5" x14ac:dyDescent="0.25">
      <c r="A43" s="69" t="s">
        <v>91</v>
      </c>
      <c r="B43" s="19">
        <f>B37+B38</f>
        <v>52641139.989999995</v>
      </c>
      <c r="C43" s="19"/>
      <c r="D43" s="19"/>
    </row>
    <row r="44" spans="1:4" ht="31.5" x14ac:dyDescent="0.25">
      <c r="A44" s="18" t="s">
        <v>79</v>
      </c>
      <c r="B44" s="19">
        <f>B31+B37</f>
        <v>553147882.38</v>
      </c>
      <c r="C44" s="19">
        <f t="shared" ref="C44:D45" si="11">C31+C37</f>
        <v>433996197.53999996</v>
      </c>
      <c r="D44" s="19">
        <f t="shared" si="11"/>
        <v>436456197.53999996</v>
      </c>
    </row>
    <row r="45" spans="1:4" x14ac:dyDescent="0.25">
      <c r="A45" s="20" t="s">
        <v>41</v>
      </c>
      <c r="B45" s="19">
        <f>B32+B38</f>
        <v>73196212.049999997</v>
      </c>
      <c r="C45" s="19">
        <f t="shared" si="11"/>
        <v>0</v>
      </c>
      <c r="D45" s="19">
        <f t="shared" si="11"/>
        <v>0</v>
      </c>
    </row>
    <row r="46" spans="1:4" x14ac:dyDescent="0.25">
      <c r="A46" s="69" t="s">
        <v>80</v>
      </c>
      <c r="B46" s="19">
        <f>B44+B45</f>
        <v>626344094.42999995</v>
      </c>
      <c r="C46" s="19">
        <f t="shared" ref="C46:D46" si="12">C44+C45</f>
        <v>433996197.53999996</v>
      </c>
      <c r="D46" s="19">
        <f t="shared" si="12"/>
        <v>436456197.53999996</v>
      </c>
    </row>
    <row r="47" spans="1:4" x14ac:dyDescent="0.25">
      <c r="A47" s="68" t="s">
        <v>57</v>
      </c>
      <c r="B47" s="41"/>
      <c r="C47" s="41"/>
      <c r="D47" s="41"/>
    </row>
    <row r="48" spans="1:4" x14ac:dyDescent="0.25">
      <c r="A48" s="70" t="s">
        <v>1</v>
      </c>
      <c r="B48" s="55">
        <v>59505900</v>
      </c>
      <c r="C48" s="55">
        <v>55624300</v>
      </c>
      <c r="D48" s="55">
        <v>61197400</v>
      </c>
    </row>
    <row r="49" spans="1:4" x14ac:dyDescent="0.25">
      <c r="A49" s="71" t="s">
        <v>41</v>
      </c>
      <c r="B49" s="56">
        <f>B50+B63</f>
        <v>-5790500</v>
      </c>
      <c r="C49" s="56">
        <f>C50</f>
        <v>-4193260</v>
      </c>
      <c r="D49" s="56"/>
    </row>
    <row r="50" spans="1:4" x14ac:dyDescent="0.25">
      <c r="A50" s="37" t="s">
        <v>58</v>
      </c>
      <c r="B50" s="56">
        <f>B53+B55</f>
        <v>-1320000</v>
      </c>
      <c r="C50" s="56">
        <f>C51+C53</f>
        <v>-4193260</v>
      </c>
      <c r="D50" s="56"/>
    </row>
    <row r="51" spans="1:4" ht="31.5" x14ac:dyDescent="0.25">
      <c r="A51" s="11" t="s">
        <v>2</v>
      </c>
      <c r="B51" s="56"/>
      <c r="C51" s="55">
        <f>C52</f>
        <v>-3193260</v>
      </c>
      <c r="D51" s="56"/>
    </row>
    <row r="52" spans="1:4" x14ac:dyDescent="0.25">
      <c r="A52" s="39" t="s">
        <v>132</v>
      </c>
      <c r="B52" s="56"/>
      <c r="C52" s="56">
        <v>-3193260</v>
      </c>
      <c r="D52" s="56"/>
    </row>
    <row r="53" spans="1:4" x14ac:dyDescent="0.25">
      <c r="A53" s="37" t="s">
        <v>105</v>
      </c>
      <c r="B53" s="55">
        <v>-150000</v>
      </c>
      <c r="C53" s="55">
        <f>C54</f>
        <v>-1000000</v>
      </c>
      <c r="D53" s="56"/>
    </row>
    <row r="54" spans="1:4" x14ac:dyDescent="0.25">
      <c r="A54" s="39" t="s">
        <v>106</v>
      </c>
      <c r="B54" s="56">
        <v>-150000</v>
      </c>
      <c r="C54" s="56">
        <v>-1000000</v>
      </c>
      <c r="D54" s="56"/>
    </row>
    <row r="55" spans="1:4" x14ac:dyDescent="0.25">
      <c r="A55" s="70" t="s">
        <v>97</v>
      </c>
      <c r="B55" s="56">
        <f>B56+B59+B61</f>
        <v>-1170000</v>
      </c>
      <c r="C55" s="56"/>
      <c r="D55" s="56"/>
    </row>
    <row r="56" spans="1:4" ht="63" x14ac:dyDescent="0.25">
      <c r="A56" s="4" t="s">
        <v>4</v>
      </c>
      <c r="B56" s="56">
        <f>B57+B58</f>
        <v>0</v>
      </c>
      <c r="C56" s="56"/>
      <c r="D56" s="56"/>
    </row>
    <row r="57" spans="1:4" x14ac:dyDescent="0.25">
      <c r="A57" s="10" t="s">
        <v>98</v>
      </c>
      <c r="B57" s="55">
        <v>-25000</v>
      </c>
      <c r="C57" s="55"/>
      <c r="D57" s="55"/>
    </row>
    <row r="58" spans="1:4" x14ac:dyDescent="0.25">
      <c r="A58" s="10" t="s">
        <v>99</v>
      </c>
      <c r="B58" s="55">
        <v>25000</v>
      </c>
      <c r="C58" s="55"/>
      <c r="D58" s="55"/>
    </row>
    <row r="59" spans="1:4" ht="63" x14ac:dyDescent="0.25">
      <c r="A59" s="7" t="s">
        <v>5</v>
      </c>
      <c r="B59" s="56">
        <f>B60</f>
        <v>30000</v>
      </c>
      <c r="C59" s="55"/>
      <c r="D59" s="55"/>
    </row>
    <row r="60" spans="1:4" x14ac:dyDescent="0.25">
      <c r="A60" s="10" t="s">
        <v>127</v>
      </c>
      <c r="B60" s="56">
        <v>30000</v>
      </c>
      <c r="C60" s="55"/>
      <c r="D60" s="55"/>
    </row>
    <row r="61" spans="1:4" ht="47.25" x14ac:dyDescent="0.25">
      <c r="A61" s="3" t="s">
        <v>137</v>
      </c>
      <c r="B61" s="56">
        <v>-1200000</v>
      </c>
      <c r="C61" s="55"/>
      <c r="D61" s="55"/>
    </row>
    <row r="62" spans="1:4" x14ac:dyDescent="0.25">
      <c r="A62" s="10" t="s">
        <v>138</v>
      </c>
      <c r="B62" s="56">
        <v>-1200000</v>
      </c>
      <c r="C62" s="55"/>
      <c r="D62" s="55"/>
    </row>
    <row r="63" spans="1:4" x14ac:dyDescent="0.25">
      <c r="A63" s="79" t="s">
        <v>64</v>
      </c>
      <c r="B63" s="56">
        <f>B64</f>
        <v>-4470500</v>
      </c>
      <c r="C63" s="55"/>
      <c r="D63" s="55"/>
    </row>
    <row r="64" spans="1:4" x14ac:dyDescent="0.25">
      <c r="A64" s="70" t="s">
        <v>97</v>
      </c>
      <c r="B64" s="56">
        <f>B65</f>
        <v>-4470500</v>
      </c>
      <c r="C64" s="55"/>
      <c r="D64" s="55"/>
    </row>
    <row r="65" spans="1:4" ht="94.5" x14ac:dyDescent="0.25">
      <c r="A65" s="15" t="s">
        <v>6</v>
      </c>
      <c r="B65" s="56">
        <v>-4470500</v>
      </c>
      <c r="C65" s="55"/>
      <c r="D65" s="55"/>
    </row>
    <row r="66" spans="1:4" x14ac:dyDescent="0.25">
      <c r="A66" s="10" t="s">
        <v>133</v>
      </c>
      <c r="B66" s="56">
        <v>-4470500</v>
      </c>
      <c r="C66" s="55"/>
      <c r="D66" s="55"/>
    </row>
    <row r="67" spans="1:4" x14ac:dyDescent="0.25">
      <c r="A67" s="70" t="s">
        <v>126</v>
      </c>
      <c r="B67" s="55">
        <f>B48+B49</f>
        <v>53715400</v>
      </c>
      <c r="C67" s="55">
        <f t="shared" ref="C67:D67" si="13">C48+C49</f>
        <v>51431040</v>
      </c>
      <c r="D67" s="55">
        <f t="shared" si="13"/>
        <v>61197400</v>
      </c>
    </row>
    <row r="68" spans="1:4" x14ac:dyDescent="0.25">
      <c r="A68" s="70" t="s">
        <v>7</v>
      </c>
      <c r="B68" s="57">
        <v>715700</v>
      </c>
      <c r="C68" s="57">
        <v>734300</v>
      </c>
      <c r="D68" s="57">
        <v>760300</v>
      </c>
    </row>
    <row r="69" spans="1:4" x14ac:dyDescent="0.25">
      <c r="A69" s="71" t="s">
        <v>41</v>
      </c>
      <c r="B69" s="58">
        <v>0</v>
      </c>
      <c r="C69" s="28">
        <v>0</v>
      </c>
      <c r="D69" s="28">
        <v>0</v>
      </c>
    </row>
    <row r="70" spans="1:4" x14ac:dyDescent="0.25">
      <c r="A70" s="70" t="s">
        <v>82</v>
      </c>
      <c r="B70" s="57">
        <f>B68+B69</f>
        <v>715700</v>
      </c>
      <c r="C70" s="57">
        <f t="shared" ref="C70:D70" si="14">C68+C69</f>
        <v>734300</v>
      </c>
      <c r="D70" s="57">
        <f t="shared" si="14"/>
        <v>760300</v>
      </c>
    </row>
    <row r="71" spans="1:4" ht="31.5" x14ac:dyDescent="0.25">
      <c r="A71" s="70" t="s">
        <v>8</v>
      </c>
      <c r="B71" s="57">
        <v>135000</v>
      </c>
      <c r="C71" s="57">
        <v>135000</v>
      </c>
      <c r="D71" s="57">
        <v>135000</v>
      </c>
    </row>
    <row r="72" spans="1:4" x14ac:dyDescent="0.25">
      <c r="A72" s="71" t="s">
        <v>41</v>
      </c>
      <c r="B72" s="58">
        <v>0</v>
      </c>
      <c r="C72" s="58">
        <v>0</v>
      </c>
      <c r="D72" s="58">
        <v>0</v>
      </c>
    </row>
    <row r="73" spans="1:4" ht="47.25" x14ac:dyDescent="0.25">
      <c r="A73" s="70" t="s">
        <v>83</v>
      </c>
      <c r="B73" s="57">
        <f>B71+B72</f>
        <v>135000</v>
      </c>
      <c r="C73" s="57">
        <f t="shared" ref="C73:D73" si="15">C71+C72</f>
        <v>135000</v>
      </c>
      <c r="D73" s="57">
        <f t="shared" si="15"/>
        <v>135000</v>
      </c>
    </row>
    <row r="74" spans="1:4" x14ac:dyDescent="0.25">
      <c r="A74" s="70" t="s">
        <v>9</v>
      </c>
      <c r="B74" s="55">
        <v>9853800</v>
      </c>
      <c r="C74" s="55">
        <v>10347900</v>
      </c>
      <c r="D74" s="55">
        <v>13000900</v>
      </c>
    </row>
    <row r="75" spans="1:4" x14ac:dyDescent="0.25">
      <c r="A75" s="38" t="s">
        <v>41</v>
      </c>
      <c r="B75" s="56">
        <f>B76</f>
        <v>4429300</v>
      </c>
      <c r="C75" s="56"/>
      <c r="D75" s="56"/>
    </row>
    <row r="76" spans="1:4" x14ac:dyDescent="0.25">
      <c r="A76" s="37" t="s">
        <v>58</v>
      </c>
      <c r="B76" s="55">
        <f>B77+B81</f>
        <v>4429300</v>
      </c>
      <c r="C76" s="55"/>
      <c r="D76" s="55"/>
    </row>
    <row r="77" spans="1:4" x14ac:dyDescent="0.25">
      <c r="A77" s="48" t="s">
        <v>10</v>
      </c>
      <c r="B77" s="36">
        <f>B78</f>
        <v>4459300</v>
      </c>
      <c r="C77" s="59"/>
      <c r="D77" s="59"/>
    </row>
    <row r="78" spans="1:4" ht="78.75" x14ac:dyDescent="0.25">
      <c r="A78" s="4" t="s">
        <v>11</v>
      </c>
      <c r="B78" s="36">
        <f>B79+B80</f>
        <v>4459300</v>
      </c>
      <c r="C78" s="59"/>
      <c r="D78" s="59"/>
    </row>
    <row r="79" spans="1:4" x14ac:dyDescent="0.25">
      <c r="A79" s="39" t="s">
        <v>123</v>
      </c>
      <c r="B79" s="56">
        <v>2506300</v>
      </c>
      <c r="C79" s="56"/>
      <c r="D79" s="56"/>
    </row>
    <row r="80" spans="1:4" x14ac:dyDescent="0.25">
      <c r="A80" s="39" t="s">
        <v>60</v>
      </c>
      <c r="B80" s="56">
        <v>1953000</v>
      </c>
      <c r="C80" s="56"/>
      <c r="D80" s="56"/>
    </row>
    <row r="81" spans="1:4" ht="31.5" x14ac:dyDescent="0.25">
      <c r="A81" s="7" t="s">
        <v>12</v>
      </c>
      <c r="B81" s="56">
        <f>B82</f>
        <v>-30000</v>
      </c>
      <c r="C81" s="56"/>
      <c r="D81" s="56"/>
    </row>
    <row r="82" spans="1:4" ht="63" x14ac:dyDescent="0.25">
      <c r="A82" s="7" t="s">
        <v>5</v>
      </c>
      <c r="B82" s="56">
        <f>B83</f>
        <v>-30000</v>
      </c>
      <c r="C82" s="56"/>
      <c r="D82" s="56"/>
    </row>
    <row r="83" spans="1:4" x14ac:dyDescent="0.25">
      <c r="A83" s="10" t="s">
        <v>139</v>
      </c>
      <c r="B83" s="56">
        <v>-30000</v>
      </c>
      <c r="C83" s="56"/>
      <c r="D83" s="56"/>
    </row>
    <row r="84" spans="1:4" x14ac:dyDescent="0.25">
      <c r="A84" s="37" t="s">
        <v>84</v>
      </c>
      <c r="B84" s="55">
        <f>B74+B75</f>
        <v>14283100</v>
      </c>
      <c r="C84" s="55">
        <f t="shared" ref="C84:D84" si="16">C74+C75</f>
        <v>10347900</v>
      </c>
      <c r="D84" s="55">
        <f t="shared" si="16"/>
        <v>13000900</v>
      </c>
    </row>
    <row r="85" spans="1:4" x14ac:dyDescent="0.25">
      <c r="A85" s="3" t="s">
        <v>13</v>
      </c>
      <c r="B85" s="57">
        <v>914100</v>
      </c>
      <c r="C85" s="57">
        <v>1552100</v>
      </c>
      <c r="D85" s="57">
        <v>914100</v>
      </c>
    </row>
    <row r="86" spans="1:4" x14ac:dyDescent="0.25">
      <c r="A86" s="4" t="s">
        <v>41</v>
      </c>
      <c r="B86" s="58">
        <f>B87</f>
        <v>-3131</v>
      </c>
      <c r="C86" s="55"/>
      <c r="D86" s="55"/>
    </row>
    <row r="87" spans="1:4" x14ac:dyDescent="0.25">
      <c r="A87" s="4" t="s">
        <v>121</v>
      </c>
      <c r="B87" s="58">
        <f>B88</f>
        <v>-3131</v>
      </c>
      <c r="C87" s="55"/>
      <c r="D87" s="55"/>
    </row>
    <row r="88" spans="1:4" x14ac:dyDescent="0.25">
      <c r="A88" s="3" t="s">
        <v>14</v>
      </c>
      <c r="B88" s="58">
        <f>B89</f>
        <v>-3131</v>
      </c>
      <c r="C88" s="55"/>
      <c r="D88" s="55"/>
    </row>
    <row r="89" spans="1:4" ht="47.25" x14ac:dyDescent="0.25">
      <c r="A89" s="8" t="s">
        <v>15</v>
      </c>
      <c r="B89" s="58">
        <f>B90</f>
        <v>-3131</v>
      </c>
      <c r="C89" s="55"/>
      <c r="D89" s="55"/>
    </row>
    <row r="90" spans="1:4" x14ac:dyDescent="0.25">
      <c r="A90" s="10" t="s">
        <v>122</v>
      </c>
      <c r="B90" s="58">
        <v>-3131</v>
      </c>
      <c r="C90" s="55"/>
      <c r="D90" s="55"/>
    </row>
    <row r="91" spans="1:4" ht="31.5" x14ac:dyDescent="0.25">
      <c r="A91" s="3" t="s">
        <v>59</v>
      </c>
      <c r="B91" s="57">
        <f>B85+B86</f>
        <v>910969</v>
      </c>
      <c r="C91" s="57">
        <f t="shared" ref="C91:D91" si="17">C85+C86</f>
        <v>1552100</v>
      </c>
      <c r="D91" s="57">
        <f t="shared" si="17"/>
        <v>914100</v>
      </c>
    </row>
    <row r="92" spans="1:4" x14ac:dyDescent="0.25">
      <c r="A92" s="29" t="s">
        <v>16</v>
      </c>
      <c r="B92" s="60">
        <v>346413920</v>
      </c>
      <c r="C92" s="60">
        <v>243518000</v>
      </c>
      <c r="D92" s="60">
        <v>236898200</v>
      </c>
    </row>
    <row r="93" spans="1:4" x14ac:dyDescent="0.25">
      <c r="A93" s="32" t="s">
        <v>41</v>
      </c>
      <c r="B93" s="61">
        <f>B94+B109</f>
        <v>69491443.049999997</v>
      </c>
      <c r="C93" s="61">
        <f>C94+C109</f>
        <v>4193260</v>
      </c>
      <c r="D93" s="61"/>
    </row>
    <row r="94" spans="1:4" x14ac:dyDescent="0.25">
      <c r="A94" s="37" t="s">
        <v>58</v>
      </c>
      <c r="B94" s="61">
        <f>B95</f>
        <v>69488312.049999997</v>
      </c>
      <c r="C94" s="61">
        <f>C95</f>
        <v>8993260</v>
      </c>
      <c r="D94" s="61"/>
    </row>
    <row r="95" spans="1:4" x14ac:dyDescent="0.25">
      <c r="A95" s="37" t="s">
        <v>17</v>
      </c>
      <c r="B95" s="61">
        <f>B96</f>
        <v>69488312.049999997</v>
      </c>
      <c r="C95" s="61">
        <f>C96</f>
        <v>8993260</v>
      </c>
      <c r="D95" s="61"/>
    </row>
    <row r="96" spans="1:4" ht="78.75" x14ac:dyDescent="0.25">
      <c r="A96" s="3" t="s">
        <v>38</v>
      </c>
      <c r="B96" s="61">
        <f>B97+B104</f>
        <v>69488312.049999997</v>
      </c>
      <c r="C96" s="61">
        <f>C97+C104</f>
        <v>8993260</v>
      </c>
      <c r="D96" s="61"/>
    </row>
    <row r="97" spans="1:4" ht="31.5" x14ac:dyDescent="0.25">
      <c r="A97" s="4" t="s">
        <v>70</v>
      </c>
      <c r="B97" s="61">
        <f>B100+B102+B98</f>
        <v>35366312.049999997</v>
      </c>
      <c r="C97" s="61">
        <f>C98</f>
        <v>-1290000</v>
      </c>
      <c r="D97" s="61"/>
    </row>
    <row r="98" spans="1:4" ht="94.5" x14ac:dyDescent="0.25">
      <c r="A98" s="75" t="s">
        <v>65</v>
      </c>
      <c r="B98" s="61">
        <v>-964000</v>
      </c>
      <c r="C98" s="61">
        <v>-1290000</v>
      </c>
      <c r="D98" s="61"/>
    </row>
    <row r="99" spans="1:4" x14ac:dyDescent="0.25">
      <c r="A99" s="76" t="s">
        <v>101</v>
      </c>
      <c r="B99" s="61">
        <v>-964000</v>
      </c>
      <c r="C99" s="61">
        <v>-1290000</v>
      </c>
      <c r="D99" s="61"/>
    </row>
    <row r="100" spans="1:4" ht="31.5" x14ac:dyDescent="0.25">
      <c r="A100" s="83" t="s">
        <v>100</v>
      </c>
      <c r="B100" s="61">
        <f>B101</f>
        <v>4091532.05</v>
      </c>
      <c r="C100" s="61"/>
      <c r="D100" s="61"/>
    </row>
    <row r="101" spans="1:4" x14ac:dyDescent="0.25">
      <c r="A101" s="76" t="s">
        <v>101</v>
      </c>
      <c r="B101" s="61">
        <v>4091532.05</v>
      </c>
      <c r="C101" s="61"/>
      <c r="D101" s="61"/>
    </row>
    <row r="102" spans="1:4" ht="94.5" x14ac:dyDescent="0.25">
      <c r="A102" s="4" t="s">
        <v>131</v>
      </c>
      <c r="B102" s="61">
        <f>B103</f>
        <v>32238780</v>
      </c>
      <c r="C102" s="61"/>
      <c r="D102" s="61"/>
    </row>
    <row r="103" spans="1:4" x14ac:dyDescent="0.25">
      <c r="A103" s="10" t="s">
        <v>130</v>
      </c>
      <c r="B103" s="61">
        <v>32238780</v>
      </c>
      <c r="C103" s="61"/>
      <c r="D103" s="61"/>
    </row>
    <row r="104" spans="1:4" ht="47.25" x14ac:dyDescent="0.25">
      <c r="A104" s="75" t="s">
        <v>39</v>
      </c>
      <c r="B104" s="61">
        <f>B107</f>
        <v>34122000</v>
      </c>
      <c r="C104" s="61">
        <f>C105</f>
        <v>10283260</v>
      </c>
      <c r="D104" s="61"/>
    </row>
    <row r="105" spans="1:4" ht="94.5" x14ac:dyDescent="0.25">
      <c r="A105" s="75" t="s">
        <v>65</v>
      </c>
      <c r="B105" s="61"/>
      <c r="C105" s="61">
        <f>C106</f>
        <v>10283260</v>
      </c>
      <c r="D105" s="61"/>
    </row>
    <row r="106" spans="1:4" x14ac:dyDescent="0.25">
      <c r="A106" s="10" t="s">
        <v>136</v>
      </c>
      <c r="B106" s="61"/>
      <c r="C106" s="61">
        <v>10283260</v>
      </c>
      <c r="D106" s="61"/>
    </row>
    <row r="107" spans="1:4" ht="141.75" x14ac:dyDescent="0.25">
      <c r="A107" s="82" t="s">
        <v>128</v>
      </c>
      <c r="B107" s="61">
        <f>B108</f>
        <v>34122000</v>
      </c>
      <c r="C107" s="61"/>
      <c r="D107" s="61"/>
    </row>
    <row r="108" spans="1:4" x14ac:dyDescent="0.25">
      <c r="A108" s="10" t="s">
        <v>129</v>
      </c>
      <c r="B108" s="61">
        <v>34122000</v>
      </c>
      <c r="C108" s="61"/>
      <c r="D108" s="61"/>
    </row>
    <row r="109" spans="1:4" x14ac:dyDescent="0.25">
      <c r="A109" s="79" t="s">
        <v>118</v>
      </c>
      <c r="B109" s="61">
        <f>B110+B116</f>
        <v>3131</v>
      </c>
      <c r="C109" s="61">
        <f>C110+C116</f>
        <v>-4800000</v>
      </c>
      <c r="D109" s="61"/>
    </row>
    <row r="110" spans="1:4" x14ac:dyDescent="0.25">
      <c r="A110" s="37" t="s">
        <v>17</v>
      </c>
      <c r="B110" s="61">
        <f>B111</f>
        <v>1565</v>
      </c>
      <c r="C110" s="61">
        <f>C113</f>
        <v>-2000000</v>
      </c>
      <c r="D110" s="61"/>
    </row>
    <row r="111" spans="1:4" ht="47.25" x14ac:dyDescent="0.25">
      <c r="A111" s="8" t="s">
        <v>15</v>
      </c>
      <c r="B111" s="61">
        <f>B112</f>
        <v>1565</v>
      </c>
      <c r="C111" s="61"/>
      <c r="D111" s="61"/>
    </row>
    <row r="112" spans="1:4" x14ac:dyDescent="0.25">
      <c r="A112" s="10" t="s">
        <v>119</v>
      </c>
      <c r="B112" s="61">
        <v>1565</v>
      </c>
      <c r="C112" s="61"/>
      <c r="D112" s="61"/>
    </row>
    <row r="113" spans="1:4" ht="63" x14ac:dyDescent="0.25">
      <c r="A113" s="3" t="s">
        <v>18</v>
      </c>
      <c r="B113" s="61"/>
      <c r="C113" s="61">
        <f>C114</f>
        <v>-2000000</v>
      </c>
      <c r="D113" s="61"/>
    </row>
    <row r="114" spans="1:4" ht="47.25" x14ac:dyDescent="0.25">
      <c r="A114" s="4" t="s">
        <v>3</v>
      </c>
      <c r="B114" s="61"/>
      <c r="C114" s="61">
        <v>-2000000</v>
      </c>
      <c r="D114" s="61"/>
    </row>
    <row r="115" spans="1:4" x14ac:dyDescent="0.25">
      <c r="A115" s="10" t="s">
        <v>125</v>
      </c>
      <c r="B115" s="61"/>
      <c r="C115" s="61">
        <v>-2000000</v>
      </c>
      <c r="D115" s="61"/>
    </row>
    <row r="116" spans="1:4" x14ac:dyDescent="0.25">
      <c r="A116" s="79" t="s">
        <v>19</v>
      </c>
      <c r="B116" s="61">
        <f>B117</f>
        <v>1566</v>
      </c>
      <c r="C116" s="61">
        <f>C119</f>
        <v>-2800000</v>
      </c>
      <c r="D116" s="61"/>
    </row>
    <row r="117" spans="1:4" ht="47.25" x14ac:dyDescent="0.25">
      <c r="A117" s="8" t="s">
        <v>15</v>
      </c>
      <c r="B117" s="61">
        <f>B118</f>
        <v>1566</v>
      </c>
      <c r="C117" s="61"/>
      <c r="D117" s="61"/>
    </row>
    <row r="118" spans="1:4" x14ac:dyDescent="0.25">
      <c r="A118" s="10" t="s">
        <v>120</v>
      </c>
      <c r="B118" s="61">
        <v>1566</v>
      </c>
      <c r="C118" s="61"/>
      <c r="D118" s="61"/>
    </row>
    <row r="119" spans="1:4" ht="63" x14ac:dyDescent="0.25">
      <c r="A119" s="3" t="s">
        <v>18</v>
      </c>
      <c r="B119" s="61"/>
      <c r="C119" s="61">
        <f>C120</f>
        <v>-2800000</v>
      </c>
      <c r="D119" s="61"/>
    </row>
    <row r="120" spans="1:4" ht="47.25" x14ac:dyDescent="0.25">
      <c r="A120" s="4" t="s">
        <v>3</v>
      </c>
      <c r="B120" s="61"/>
      <c r="C120" s="61">
        <f>C121</f>
        <v>-2800000</v>
      </c>
      <c r="D120" s="61"/>
    </row>
    <row r="121" spans="1:4" x14ac:dyDescent="0.25">
      <c r="A121" s="10" t="s">
        <v>125</v>
      </c>
      <c r="B121" s="61"/>
      <c r="C121" s="61">
        <v>-2800000</v>
      </c>
      <c r="D121" s="61"/>
    </row>
    <row r="122" spans="1:4" x14ac:dyDescent="0.25">
      <c r="A122" s="78" t="s">
        <v>85</v>
      </c>
      <c r="B122" s="55">
        <f>B92+B93</f>
        <v>415905363.05000001</v>
      </c>
      <c r="C122" s="55">
        <f>C92+C93</f>
        <v>247711260</v>
      </c>
      <c r="D122" s="55">
        <f t="shared" ref="D122" si="18">D92+D93</f>
        <v>236898200</v>
      </c>
    </row>
    <row r="123" spans="1:4" x14ac:dyDescent="0.25">
      <c r="A123" s="33" t="s">
        <v>22</v>
      </c>
      <c r="B123" s="60">
        <v>57714600</v>
      </c>
      <c r="C123" s="60">
        <v>53698000</v>
      </c>
      <c r="D123" s="60">
        <v>54968000</v>
      </c>
    </row>
    <row r="124" spans="1:4" x14ac:dyDescent="0.25">
      <c r="A124" s="39" t="s">
        <v>41</v>
      </c>
      <c r="B124" s="56">
        <f>B125+B144</f>
        <v>4470500</v>
      </c>
      <c r="C124" s="56"/>
      <c r="D124" s="56"/>
    </row>
    <row r="125" spans="1:4" x14ac:dyDescent="0.25">
      <c r="A125" s="49" t="s">
        <v>61</v>
      </c>
      <c r="B125" s="55">
        <f>B137+B126</f>
        <v>0</v>
      </c>
      <c r="C125" s="55"/>
      <c r="D125" s="55"/>
    </row>
    <row r="126" spans="1:4" x14ac:dyDescent="0.25">
      <c r="A126" s="49" t="s">
        <v>23</v>
      </c>
      <c r="B126" s="55">
        <f>B127+B129+B134</f>
        <v>216100</v>
      </c>
      <c r="C126" s="55"/>
      <c r="D126" s="55"/>
    </row>
    <row r="127" spans="1:4" ht="47.25" x14ac:dyDescent="0.25">
      <c r="A127" s="5" t="s">
        <v>24</v>
      </c>
      <c r="B127" s="56">
        <f>B128</f>
        <v>-100000</v>
      </c>
      <c r="C127" s="55"/>
      <c r="D127" s="55"/>
    </row>
    <row r="128" spans="1:4" x14ac:dyDescent="0.25">
      <c r="A128" s="39" t="s">
        <v>115</v>
      </c>
      <c r="B128" s="56">
        <v>-100000</v>
      </c>
      <c r="C128" s="55"/>
      <c r="D128" s="55"/>
    </row>
    <row r="129" spans="1:4" ht="47.25" x14ac:dyDescent="0.25">
      <c r="A129" s="4" t="s">
        <v>25</v>
      </c>
      <c r="B129" s="56">
        <f>B131+B132</f>
        <v>316100</v>
      </c>
      <c r="C129" s="55"/>
      <c r="D129" s="55"/>
    </row>
    <row r="130" spans="1:4" ht="47.25" x14ac:dyDescent="0.25">
      <c r="A130" s="4" t="s">
        <v>26</v>
      </c>
      <c r="B130" s="56"/>
      <c r="C130" s="55"/>
      <c r="D130" s="55"/>
    </row>
    <row r="131" spans="1:4" x14ac:dyDescent="0.25">
      <c r="A131" s="39" t="s">
        <v>116</v>
      </c>
      <c r="B131" s="56">
        <v>30000</v>
      </c>
      <c r="C131" s="55"/>
      <c r="D131" s="55"/>
    </row>
    <row r="132" spans="1:4" ht="47.25" x14ac:dyDescent="0.25">
      <c r="A132" s="5" t="s">
        <v>35</v>
      </c>
      <c r="B132" s="56">
        <f>B133</f>
        <v>286100</v>
      </c>
      <c r="C132" s="55"/>
      <c r="D132" s="55"/>
    </row>
    <row r="133" spans="1:4" x14ac:dyDescent="0.25">
      <c r="A133" s="39" t="s">
        <v>135</v>
      </c>
      <c r="B133" s="56">
        <v>286100</v>
      </c>
      <c r="C133" s="55"/>
      <c r="D133" s="55"/>
    </row>
    <row r="134" spans="1:4" ht="47.25" x14ac:dyDescent="0.25">
      <c r="A134" s="39" t="s">
        <v>36</v>
      </c>
      <c r="B134" s="55">
        <f>B135+B136</f>
        <v>0</v>
      </c>
      <c r="C134" s="55"/>
      <c r="D134" s="55"/>
    </row>
    <row r="135" spans="1:4" x14ac:dyDescent="0.25">
      <c r="A135" s="39" t="s">
        <v>113</v>
      </c>
      <c r="B135" s="56">
        <v>11500</v>
      </c>
      <c r="C135" s="55"/>
      <c r="D135" s="55"/>
    </row>
    <row r="136" spans="1:4" x14ac:dyDescent="0.25">
      <c r="A136" s="39" t="s">
        <v>114</v>
      </c>
      <c r="B136" s="56">
        <v>-11500</v>
      </c>
      <c r="C136" s="55"/>
      <c r="D136" s="55"/>
    </row>
    <row r="137" spans="1:4" x14ac:dyDescent="0.25">
      <c r="A137" s="49" t="s">
        <v>112</v>
      </c>
      <c r="B137" s="55">
        <f>B138+B142</f>
        <v>-216100</v>
      </c>
      <c r="C137" s="55"/>
      <c r="D137" s="55"/>
    </row>
    <row r="138" spans="1:4" x14ac:dyDescent="0.25">
      <c r="A138" s="5" t="s">
        <v>2</v>
      </c>
      <c r="B138" s="56">
        <f>B140+B141+B139</f>
        <v>-286100</v>
      </c>
      <c r="C138" s="55"/>
      <c r="D138" s="55"/>
    </row>
    <row r="139" spans="1:4" x14ac:dyDescent="0.25">
      <c r="A139" s="39" t="s">
        <v>134</v>
      </c>
      <c r="B139" s="56">
        <v>-286100</v>
      </c>
      <c r="C139" s="55"/>
      <c r="D139" s="55"/>
    </row>
    <row r="140" spans="1:4" x14ac:dyDescent="0.25">
      <c r="A140" s="39" t="s">
        <v>110</v>
      </c>
      <c r="B140" s="56">
        <v>-4000</v>
      </c>
      <c r="C140" s="55"/>
      <c r="D140" s="55"/>
    </row>
    <row r="141" spans="1:4" x14ac:dyDescent="0.25">
      <c r="A141" s="39" t="s">
        <v>111</v>
      </c>
      <c r="B141" s="56">
        <v>4000</v>
      </c>
      <c r="C141" s="55"/>
      <c r="D141" s="55"/>
    </row>
    <row r="142" spans="1:4" ht="63" x14ac:dyDescent="0.25">
      <c r="A142" s="39" t="s">
        <v>27</v>
      </c>
      <c r="B142" s="56">
        <f>B143</f>
        <v>70000</v>
      </c>
      <c r="C142" s="55"/>
      <c r="D142" s="55"/>
    </row>
    <row r="143" spans="1:4" x14ac:dyDescent="0.25">
      <c r="A143" s="39" t="s">
        <v>117</v>
      </c>
      <c r="B143" s="56">
        <v>70000</v>
      </c>
      <c r="C143" s="55"/>
      <c r="D143" s="55"/>
    </row>
    <row r="144" spans="1:4" x14ac:dyDescent="0.25">
      <c r="A144" s="79" t="s">
        <v>64</v>
      </c>
      <c r="B144" s="55">
        <f>B145</f>
        <v>4470500</v>
      </c>
      <c r="C144" s="55"/>
      <c r="D144" s="55"/>
    </row>
    <row r="145" spans="1:4" x14ac:dyDescent="0.25">
      <c r="A145" s="39" t="s">
        <v>112</v>
      </c>
      <c r="B145" s="56">
        <f>B146</f>
        <v>4470500</v>
      </c>
      <c r="C145" s="55"/>
      <c r="D145" s="55"/>
    </row>
    <row r="146" spans="1:4" ht="78.75" x14ac:dyDescent="0.25">
      <c r="A146" s="9" t="s">
        <v>6</v>
      </c>
      <c r="B146" s="56">
        <f>B147</f>
        <v>4470500</v>
      </c>
      <c r="C146" s="55"/>
      <c r="D146" s="55"/>
    </row>
    <row r="147" spans="1:4" x14ac:dyDescent="0.25">
      <c r="A147" s="10" t="s">
        <v>140</v>
      </c>
      <c r="B147" s="56">
        <v>4470500</v>
      </c>
      <c r="C147" s="55"/>
      <c r="D147" s="55"/>
    </row>
    <row r="148" spans="1:4" x14ac:dyDescent="0.25">
      <c r="A148" s="50" t="s">
        <v>87</v>
      </c>
      <c r="B148" s="62">
        <f>B123+B124</f>
        <v>62185100</v>
      </c>
      <c r="C148" s="62">
        <f t="shared" ref="C148:D148" si="19">C123+C124</f>
        <v>53698000</v>
      </c>
      <c r="D148" s="62">
        <f t="shared" si="19"/>
        <v>54968000</v>
      </c>
    </row>
    <row r="149" spans="1:4" x14ac:dyDescent="0.25">
      <c r="A149" s="37" t="s">
        <v>28</v>
      </c>
      <c r="B149" s="55">
        <v>47308062.379999995</v>
      </c>
      <c r="C149" s="55">
        <v>41939697.539999999</v>
      </c>
      <c r="D149" s="55">
        <v>41939697.539999999</v>
      </c>
    </row>
    <row r="150" spans="1:4" x14ac:dyDescent="0.25">
      <c r="A150" s="38" t="s">
        <v>41</v>
      </c>
      <c r="B150" s="56">
        <f>B151</f>
        <v>598600</v>
      </c>
      <c r="C150" s="56">
        <f t="shared" ref="C150:D150" si="20">C151</f>
        <v>0</v>
      </c>
      <c r="D150" s="56">
        <f t="shared" si="20"/>
        <v>0</v>
      </c>
    </row>
    <row r="151" spans="1:4" x14ac:dyDescent="0.25">
      <c r="A151" s="35" t="s">
        <v>66</v>
      </c>
      <c r="B151" s="56">
        <f>B152+B156</f>
        <v>598600</v>
      </c>
      <c r="C151" s="56">
        <f t="shared" ref="C151:D151" si="21">C152+C156</f>
        <v>0</v>
      </c>
      <c r="D151" s="56">
        <f t="shared" si="21"/>
        <v>0</v>
      </c>
    </row>
    <row r="152" spans="1:4" x14ac:dyDescent="0.25">
      <c r="A152" s="35" t="s">
        <v>107</v>
      </c>
      <c r="B152" s="56">
        <f>B153</f>
        <v>-170000</v>
      </c>
      <c r="C152" s="56">
        <f t="shared" ref="C152:D154" si="22">C153</f>
        <v>-170000</v>
      </c>
      <c r="D152" s="56">
        <f t="shared" si="22"/>
        <v>-170000</v>
      </c>
    </row>
    <row r="153" spans="1:4" ht="47.25" x14ac:dyDescent="0.25">
      <c r="A153" s="4" t="s">
        <v>37</v>
      </c>
      <c r="B153" s="56">
        <f>B154</f>
        <v>-170000</v>
      </c>
      <c r="C153" s="56">
        <f t="shared" si="22"/>
        <v>-170000</v>
      </c>
      <c r="D153" s="56">
        <f t="shared" si="22"/>
        <v>-170000</v>
      </c>
    </row>
    <row r="154" spans="1:4" ht="47.25" x14ac:dyDescent="0.25">
      <c r="A154" s="4" t="s">
        <v>29</v>
      </c>
      <c r="B154" s="56">
        <f>B155</f>
        <v>-170000</v>
      </c>
      <c r="C154" s="56">
        <f t="shared" si="22"/>
        <v>-170000</v>
      </c>
      <c r="D154" s="56">
        <f t="shared" si="22"/>
        <v>-170000</v>
      </c>
    </row>
    <row r="155" spans="1:4" x14ac:dyDescent="0.25">
      <c r="A155" s="47" t="s">
        <v>96</v>
      </c>
      <c r="B155" s="56">
        <v>-170000</v>
      </c>
      <c r="C155" s="56">
        <v>-170000</v>
      </c>
      <c r="D155" s="56">
        <v>-170000</v>
      </c>
    </row>
    <row r="156" spans="1:4" x14ac:dyDescent="0.25">
      <c r="A156" s="3" t="s">
        <v>30</v>
      </c>
      <c r="B156" s="56">
        <f>B157</f>
        <v>768600</v>
      </c>
      <c r="C156" s="56">
        <f t="shared" ref="C156:D158" si="23">C157</f>
        <v>170000</v>
      </c>
      <c r="D156" s="56">
        <f t="shared" si="23"/>
        <v>170000</v>
      </c>
    </row>
    <row r="157" spans="1:4" ht="47.25" x14ac:dyDescent="0.25">
      <c r="A157" s="4" t="s">
        <v>37</v>
      </c>
      <c r="B157" s="56">
        <f>B158+B163</f>
        <v>768600</v>
      </c>
      <c r="C157" s="56">
        <f t="shared" si="23"/>
        <v>170000</v>
      </c>
      <c r="D157" s="56">
        <f t="shared" si="23"/>
        <v>170000</v>
      </c>
    </row>
    <row r="158" spans="1:4" ht="47.25" x14ac:dyDescent="0.25">
      <c r="A158" s="4" t="s">
        <v>29</v>
      </c>
      <c r="B158" s="56">
        <f>B159</f>
        <v>768600</v>
      </c>
      <c r="C158" s="56">
        <f t="shared" si="23"/>
        <v>170000</v>
      </c>
      <c r="D158" s="56">
        <f t="shared" si="23"/>
        <v>170000</v>
      </c>
    </row>
    <row r="159" spans="1:4" x14ac:dyDescent="0.25">
      <c r="A159" s="47" t="s">
        <v>109</v>
      </c>
      <c r="B159" s="56">
        <f>B160+B161+B162</f>
        <v>768600</v>
      </c>
      <c r="C159" s="56">
        <f t="shared" ref="C159:D159" si="24">C160+C161+C162</f>
        <v>170000</v>
      </c>
      <c r="D159" s="56">
        <f t="shared" si="24"/>
        <v>170000</v>
      </c>
    </row>
    <row r="160" spans="1:4" x14ac:dyDescent="0.25">
      <c r="A160" s="77" t="s">
        <v>102</v>
      </c>
      <c r="B160" s="56">
        <v>386909.77</v>
      </c>
      <c r="C160" s="56"/>
      <c r="D160" s="56"/>
    </row>
    <row r="161" spans="1:4" x14ac:dyDescent="0.25">
      <c r="A161" s="77" t="s">
        <v>103</v>
      </c>
      <c r="B161" s="56">
        <v>212445.37</v>
      </c>
      <c r="C161" s="56"/>
      <c r="D161" s="56"/>
    </row>
    <row r="162" spans="1:4" x14ac:dyDescent="0.25">
      <c r="A162" s="77" t="s">
        <v>108</v>
      </c>
      <c r="B162" s="56">
        <v>169244.86</v>
      </c>
      <c r="C162" s="56">
        <v>170000</v>
      </c>
      <c r="D162" s="56">
        <v>170000</v>
      </c>
    </row>
    <row r="163" spans="1:4" x14ac:dyDescent="0.25">
      <c r="A163" s="47" t="s">
        <v>124</v>
      </c>
      <c r="B163" s="56">
        <v>0</v>
      </c>
      <c r="C163" s="56"/>
      <c r="D163" s="56"/>
    </row>
    <row r="164" spans="1:4" x14ac:dyDescent="0.25">
      <c r="A164" s="37" t="s">
        <v>86</v>
      </c>
      <c r="B164" s="55">
        <f>B149+B150</f>
        <v>47906662.379999995</v>
      </c>
      <c r="C164" s="55">
        <f t="shared" ref="C164:D164" si="25">C149+C150</f>
        <v>41939697.539999999</v>
      </c>
      <c r="D164" s="55">
        <f t="shared" si="25"/>
        <v>41939697.539999999</v>
      </c>
    </row>
    <row r="165" spans="1:4" x14ac:dyDescent="0.25">
      <c r="A165" s="37" t="s">
        <v>31</v>
      </c>
      <c r="B165" s="55">
        <v>13616400</v>
      </c>
      <c r="C165" s="55">
        <v>9642200</v>
      </c>
      <c r="D165" s="55">
        <v>9722200</v>
      </c>
    </row>
    <row r="166" spans="1:4" x14ac:dyDescent="0.25">
      <c r="A166" s="38" t="s">
        <v>41</v>
      </c>
      <c r="B166" s="56">
        <v>0</v>
      </c>
      <c r="C166" s="56"/>
      <c r="D166" s="56"/>
    </row>
    <row r="167" spans="1:4" x14ac:dyDescent="0.25">
      <c r="A167" s="35" t="s">
        <v>66</v>
      </c>
      <c r="B167" s="55">
        <v>0</v>
      </c>
      <c r="C167" s="55"/>
      <c r="D167" s="55"/>
    </row>
    <row r="168" spans="1:4" ht="47.25" x14ac:dyDescent="0.25">
      <c r="A168" s="48" t="s">
        <v>20</v>
      </c>
      <c r="B168" s="36">
        <v>0</v>
      </c>
      <c r="C168" s="36"/>
      <c r="D168" s="36"/>
    </row>
    <row r="169" spans="1:4" ht="63" x14ac:dyDescent="0.25">
      <c r="A169" s="5" t="s">
        <v>21</v>
      </c>
      <c r="B169" s="36">
        <f>B170</f>
        <v>-309419</v>
      </c>
      <c r="C169" s="36"/>
      <c r="D169" s="36"/>
    </row>
    <row r="170" spans="1:4" x14ac:dyDescent="0.25">
      <c r="A170" s="34" t="s">
        <v>95</v>
      </c>
      <c r="B170" s="36">
        <f>B171+B172+B173</f>
        <v>-309419</v>
      </c>
      <c r="C170" s="36"/>
      <c r="D170" s="36"/>
    </row>
    <row r="171" spans="1:4" x14ac:dyDescent="0.25">
      <c r="A171" s="74" t="s">
        <v>62</v>
      </c>
      <c r="B171" s="36">
        <v>-184440</v>
      </c>
      <c r="C171" s="36"/>
      <c r="D171" s="36"/>
    </row>
    <row r="172" spans="1:4" x14ac:dyDescent="0.25">
      <c r="A172" s="74" t="s">
        <v>63</v>
      </c>
      <c r="B172" s="36">
        <v>-24979</v>
      </c>
      <c r="C172" s="36"/>
      <c r="D172" s="36"/>
    </row>
    <row r="173" spans="1:4" x14ac:dyDescent="0.25">
      <c r="A173" s="74" t="s">
        <v>141</v>
      </c>
      <c r="B173" s="36">
        <v>-100000</v>
      </c>
      <c r="C173" s="36"/>
      <c r="D173" s="36"/>
    </row>
    <row r="174" spans="1:4" ht="63" x14ac:dyDescent="0.25">
      <c r="A174" s="5" t="s">
        <v>32</v>
      </c>
      <c r="B174" s="36">
        <f>B175</f>
        <v>209419</v>
      </c>
      <c r="C174" s="36"/>
      <c r="D174" s="36"/>
    </row>
    <row r="175" spans="1:4" x14ac:dyDescent="0.25">
      <c r="A175" s="34" t="s">
        <v>142</v>
      </c>
      <c r="B175" s="36">
        <f>B176+B177</f>
        <v>209419</v>
      </c>
      <c r="C175" s="36"/>
      <c r="D175" s="36"/>
    </row>
    <row r="176" spans="1:4" x14ac:dyDescent="0.25">
      <c r="A176" s="74" t="s">
        <v>62</v>
      </c>
      <c r="B176" s="36">
        <v>184440</v>
      </c>
      <c r="C176" s="36"/>
      <c r="D176" s="36"/>
    </row>
    <row r="177" spans="1:4" x14ac:dyDescent="0.25">
      <c r="A177" s="74" t="s">
        <v>63</v>
      </c>
      <c r="B177" s="36">
        <v>24979</v>
      </c>
      <c r="C177" s="36"/>
      <c r="D177" s="36"/>
    </row>
    <row r="178" spans="1:4" ht="31.5" x14ac:dyDescent="0.25">
      <c r="A178" s="84" t="s">
        <v>143</v>
      </c>
      <c r="B178" s="36">
        <v>100000</v>
      </c>
      <c r="C178" s="36"/>
      <c r="D178" s="36"/>
    </row>
    <row r="179" spans="1:4" ht="126" x14ac:dyDescent="0.25">
      <c r="A179" s="85" t="s">
        <v>144</v>
      </c>
      <c r="B179" s="36">
        <v>100000</v>
      </c>
      <c r="C179" s="36"/>
      <c r="D179" s="36"/>
    </row>
    <row r="180" spans="1:4" x14ac:dyDescent="0.25">
      <c r="A180" s="86" t="s">
        <v>145</v>
      </c>
      <c r="B180" s="36">
        <v>100000</v>
      </c>
      <c r="C180" s="36"/>
      <c r="D180" s="36"/>
    </row>
    <row r="181" spans="1:4" x14ac:dyDescent="0.25">
      <c r="A181" s="37" t="s">
        <v>88</v>
      </c>
      <c r="B181" s="55">
        <f>B165+B166</f>
        <v>13616400</v>
      </c>
      <c r="C181" s="55">
        <f t="shared" ref="C181:D181" si="26">C165+C166</f>
        <v>9642200</v>
      </c>
      <c r="D181" s="55">
        <f t="shared" si="26"/>
        <v>9722200</v>
      </c>
    </row>
    <row r="182" spans="1:4" ht="31.5" x14ac:dyDescent="0.25">
      <c r="A182" s="37" t="s">
        <v>33</v>
      </c>
      <c r="B182" s="55">
        <v>2455000</v>
      </c>
      <c r="C182" s="55">
        <v>4341900</v>
      </c>
      <c r="D182" s="55">
        <v>4893400</v>
      </c>
    </row>
    <row r="183" spans="1:4" x14ac:dyDescent="0.25">
      <c r="A183" s="38" t="s">
        <v>41</v>
      </c>
      <c r="B183" s="56"/>
      <c r="C183" s="56"/>
      <c r="D183" s="56"/>
    </row>
    <row r="184" spans="1:4" ht="31.5" x14ac:dyDescent="0.25">
      <c r="A184" s="37" t="s">
        <v>93</v>
      </c>
      <c r="B184" s="55">
        <f>B182+B183</f>
        <v>2455000</v>
      </c>
      <c r="C184" s="55">
        <f t="shared" ref="C184:D184" si="27">C182+C183</f>
        <v>4341900</v>
      </c>
      <c r="D184" s="55">
        <f t="shared" si="27"/>
        <v>4893400</v>
      </c>
    </row>
    <row r="185" spans="1:4" ht="47.25" x14ac:dyDescent="0.25">
      <c r="A185" s="70" t="s">
        <v>34</v>
      </c>
      <c r="B185" s="63">
        <v>14515400</v>
      </c>
      <c r="C185" s="80">
        <v>12462800</v>
      </c>
      <c r="D185" s="80">
        <v>12027000</v>
      </c>
    </row>
    <row r="186" spans="1:4" x14ac:dyDescent="0.25">
      <c r="A186" s="71" t="s">
        <v>41</v>
      </c>
      <c r="B186" s="64"/>
      <c r="C186" s="81"/>
      <c r="D186" s="81"/>
    </row>
    <row r="187" spans="1:4" ht="63" x14ac:dyDescent="0.25">
      <c r="A187" s="70" t="s">
        <v>92</v>
      </c>
      <c r="B187" s="52">
        <f>B185+B186</f>
        <v>14515400</v>
      </c>
      <c r="C187" s="31">
        <f t="shared" ref="C187:D187" si="28">C185+C186</f>
        <v>12462800</v>
      </c>
      <c r="D187" s="30">
        <f t="shared" si="28"/>
        <v>12027000</v>
      </c>
    </row>
    <row r="188" spans="1:4" ht="31.5" x14ac:dyDescent="0.25">
      <c r="A188" s="11" t="s">
        <v>74</v>
      </c>
      <c r="B188" s="65">
        <f t="shared" ref="B188:D189" si="29">B185+B182+B165+B149+B123+B92+B85+B74+B71+B68+B48</f>
        <v>553147882.38</v>
      </c>
      <c r="C188" s="66">
        <f t="shared" si="29"/>
        <v>433996197.53999996</v>
      </c>
      <c r="D188" s="59">
        <f t="shared" si="29"/>
        <v>436456197.53999996</v>
      </c>
    </row>
    <row r="189" spans="1:4" x14ac:dyDescent="0.25">
      <c r="A189" s="5" t="s">
        <v>41</v>
      </c>
      <c r="B189" s="36">
        <f t="shared" si="29"/>
        <v>73196212.049999997</v>
      </c>
      <c r="C189" s="36">
        <f t="shared" si="29"/>
        <v>0</v>
      </c>
      <c r="D189" s="36">
        <f t="shared" si="29"/>
        <v>0</v>
      </c>
    </row>
    <row r="190" spans="1:4" x14ac:dyDescent="0.25">
      <c r="A190" s="40" t="s">
        <v>94</v>
      </c>
      <c r="B190" s="30">
        <f>B188+B189</f>
        <v>626344094.42999995</v>
      </c>
      <c r="C190" s="30">
        <f t="shared" ref="C190:D190" si="30">C188+C189</f>
        <v>433996197.53999996</v>
      </c>
      <c r="D190" s="30">
        <f t="shared" si="30"/>
        <v>436456197.53999996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уточн на март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2019-03-22T07:04:04Z</dcterms:modified>
</cp:coreProperties>
</file>