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1 кв." sheetId="1" r:id="rId1"/>
    <sheet name="2 кв." sheetId="2" r:id="rId2"/>
    <sheet name="3 кв." sheetId="3" r:id="rId3"/>
    <sheet name="год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<sst xmlns="http://schemas.openxmlformats.org/spreadsheetml/2006/main" count="163" uniqueCount="40">
  <si>
    <t>ИНФОРМАЦИЯ</t>
  </si>
  <si>
    <t>Наименование показателей</t>
  </si>
  <si>
    <t xml:space="preserve"> </t>
  </si>
  <si>
    <t>(отчетный период)</t>
  </si>
  <si>
    <r>
      <t xml:space="preserve">по </t>
    </r>
    <r>
      <rPr>
        <u val="single"/>
        <sz val="14"/>
        <rFont val="Times New Roman"/>
        <family val="1"/>
      </rPr>
      <t>Окуловскому муниципальному району</t>
    </r>
  </si>
  <si>
    <r>
      <t xml:space="preserve">     </t>
    </r>
    <r>
      <rPr>
        <sz val="10"/>
        <rFont val="Times New Roman"/>
        <family val="1"/>
      </rPr>
      <t xml:space="preserve"> (наименование городского округа, муниципального района)</t>
    </r>
  </si>
  <si>
    <t>начальник отдела по бюджету                                                  Е.А.Чернобаева</t>
  </si>
  <si>
    <t>председатель комитета финансов                                            Т.В.Васильева</t>
  </si>
  <si>
    <t>Доходы бюджета муниципального образования всего (тыс. руб.)</t>
  </si>
  <si>
    <t>1.</t>
  </si>
  <si>
    <t>2.</t>
  </si>
  <si>
    <t>3.</t>
  </si>
  <si>
    <t>N п/п</t>
  </si>
  <si>
    <t xml:space="preserve">Зам. Главы администрации </t>
  </si>
  <si>
    <t>по экономическому развитию,</t>
  </si>
  <si>
    <t>Зам. председателя комитета,</t>
  </si>
  <si>
    <t>выходные пособия и денежные компенсации за неиспользованный отпуск депутатам, выборным должностным лицам местного самоуправления, осуществляющим свои полномочия на постоянной основе, муниципальным служащим муниципальных образований</t>
  </si>
  <si>
    <t>Приложение</t>
  </si>
  <si>
    <t>о формировании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муниципальных районов, городских и сельских поселений области в 2018 году</t>
  </si>
  <si>
    <t>Утвержденные бюджетные ассигнования на 2018</t>
  </si>
  <si>
    <r>
      <t>за</t>
    </r>
    <r>
      <rPr>
        <u val="single"/>
        <sz val="14"/>
        <rFont val="Times New Roman"/>
        <family val="1"/>
      </rPr>
      <t xml:space="preserve"> 1квартал </t>
    </r>
    <r>
      <rPr>
        <sz val="14"/>
        <rFont val="Times New Roman"/>
        <family val="1"/>
      </rPr>
      <t xml:space="preserve"> 2018 года</t>
    </r>
  </si>
  <si>
    <t xml:space="preserve">Норматив формирования расходов на содержание органов местного самоуправления муниципального образования (%) </t>
  </si>
  <si>
    <t>к постановлению Правительства Новгородской области от 28.19.2017 № 476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</si>
  <si>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муниципального образования, всего (тыс.руб.), в том числе:</t>
  </si>
  <si>
    <t xml:space="preserve">расходы  на оплату труда штатных единиц, осуществляющих переданные отдельные государственные полномочия (тыс.руб.) </t>
  </si>
  <si>
    <t>всего</t>
  </si>
  <si>
    <t>АР</t>
  </si>
  <si>
    <t>КФ</t>
  </si>
  <si>
    <t>КСК</t>
  </si>
  <si>
    <t>КО</t>
  </si>
  <si>
    <t>ККТ</t>
  </si>
  <si>
    <t>КСЗН</t>
  </si>
  <si>
    <t>расходы на оплату труда штатных единиц, осуществляющих переданные отдельные полномочия по решению вопросов местного значения в соответствии с заключенными соглашениями (тыс.руб.)</t>
  </si>
  <si>
    <t>Кассовое исполнение на 01.07.2018</t>
  </si>
  <si>
    <t>к постановлению Правительства Новгородской области от 28.12.2017 № 476</t>
  </si>
  <si>
    <r>
      <t>за</t>
    </r>
    <r>
      <rPr>
        <u val="single"/>
        <sz val="14"/>
        <rFont val="Times New Roman"/>
        <family val="1"/>
      </rPr>
      <t xml:space="preserve"> 1полугодие </t>
    </r>
    <r>
      <rPr>
        <sz val="14"/>
        <rFont val="Times New Roman"/>
        <family val="1"/>
      </rPr>
      <t xml:space="preserve"> 2018 года</t>
    </r>
  </si>
  <si>
    <r>
      <t>за</t>
    </r>
    <r>
      <rPr>
        <u val="single"/>
        <sz val="14"/>
        <rFont val="Times New Roman"/>
        <family val="1"/>
      </rPr>
      <t xml:space="preserve"> 9 месяцев </t>
    </r>
    <r>
      <rPr>
        <sz val="14"/>
        <rFont val="Times New Roman"/>
        <family val="1"/>
      </rPr>
      <t xml:space="preserve"> 2018 года</t>
    </r>
  </si>
  <si>
    <t>Кассовое исполнение на 01.10.2018</t>
  </si>
  <si>
    <t>Кассовое исполнение на 01.01.2019</t>
  </si>
  <si>
    <r>
      <t>за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2018 год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</si>
</sst>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1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5.00390625" style="0" customWidth="1"/>
    <col min="2" max="2" width="58.625" style="0" customWidth="1"/>
    <col min="3" max="3" width="20.625" style="0" bestFit="1" customWidth="1"/>
    <col min="4" max="5" width="10.375" style="0" bestFit="1" customWidth="1"/>
    <col min="6" max="6" width="9.125" style="0" bestFit="1" customWidth="1"/>
    <col min="7" max="7" width="7.125" style="0" bestFit="1" customWidth="1"/>
    <col min="8" max="10" width="9.125" style="0" bestFit="1" customWidth="1"/>
    <col min="11" max="11" width="18.25390625" style="0" bestFit="1" customWidth="1"/>
    <col min="12" max="12" width="10.375" style="0" bestFit="1" customWidth="1"/>
    <col min="13" max="14" width="9.125" style="0" bestFit="1" customWidth="1"/>
    <col min="15" max="15" width="7.125" style="0" bestFit="1" customWidth="1"/>
    <col min="16" max="16" width="9.125" style="0" bestFit="1" customWidth="1"/>
    <col min="17" max="17" width="7.125" style="0" bestFit="1" customWidth="1"/>
    <col min="18" max="18" width="8.25390625" style="0" bestFit="1" customWidth="1"/>
  </cols>
  <sheetData>
    <row r="1" spans="2:11" ht="19.5" customHeight="1">
      <c r="B1" s="1"/>
      <c r="K1" s="4" t="s">
        <v>17</v>
      </c>
    </row>
    <row r="2" spans="2:11" ht="53.25" customHeight="1">
      <c r="B2" s="1"/>
      <c r="C2" s="30" t="s">
        <v>22</v>
      </c>
      <c r="D2" s="30"/>
      <c r="E2" s="30"/>
      <c r="F2" s="30"/>
      <c r="G2" s="30"/>
      <c r="H2" s="30"/>
      <c r="I2" s="30"/>
      <c r="J2" s="30"/>
      <c r="K2" s="30"/>
    </row>
    <row r="3" spans="2:11" ht="18.75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71.25" customHeight="1">
      <c r="B4" s="27" t="s">
        <v>18</v>
      </c>
      <c r="C4" s="27"/>
      <c r="D4" s="27"/>
      <c r="E4" s="27"/>
      <c r="F4" s="27"/>
      <c r="G4" s="27"/>
      <c r="H4" s="27"/>
      <c r="I4" s="27"/>
      <c r="J4" s="27"/>
      <c r="K4" s="27"/>
    </row>
    <row r="5" ht="7.5" customHeight="1">
      <c r="B5" s="2"/>
    </row>
    <row r="6" spans="2:11" ht="18.75">
      <c r="B6" s="26" t="s">
        <v>20</v>
      </c>
      <c r="C6" s="26"/>
      <c r="D6" s="26"/>
      <c r="E6" s="26"/>
      <c r="F6" s="26"/>
      <c r="G6" s="26"/>
      <c r="H6" s="26"/>
      <c r="I6" s="26"/>
      <c r="J6" s="26"/>
      <c r="K6" s="26"/>
    </row>
    <row r="7" spans="2:11" ht="12.75">
      <c r="B7" s="28" t="s">
        <v>3</v>
      </c>
      <c r="C7" s="28"/>
      <c r="D7" s="28"/>
      <c r="E7" s="28"/>
      <c r="F7" s="28"/>
      <c r="G7" s="28"/>
      <c r="H7" s="28"/>
      <c r="I7" s="28"/>
      <c r="J7" s="28"/>
      <c r="K7" s="28"/>
    </row>
    <row r="8" ht="6" customHeight="1">
      <c r="B8" s="3"/>
    </row>
    <row r="9" spans="2:11" ht="18.75">
      <c r="B9" s="26" t="s">
        <v>4</v>
      </c>
      <c r="C9" s="26"/>
      <c r="D9" s="26"/>
      <c r="E9" s="26"/>
      <c r="F9" s="26"/>
      <c r="G9" s="26"/>
      <c r="H9" s="26"/>
      <c r="I9" s="26"/>
      <c r="J9" s="26"/>
      <c r="K9" s="26"/>
    </row>
    <row r="10" spans="2:11" ht="11.25" customHeight="1">
      <c r="B10" s="26" t="s">
        <v>5</v>
      </c>
      <c r="C10" s="26"/>
      <c r="D10" s="26"/>
      <c r="E10" s="26"/>
      <c r="F10" s="26"/>
      <c r="G10" s="26"/>
      <c r="H10" s="26"/>
      <c r="I10" s="26"/>
      <c r="J10" s="26"/>
      <c r="K10" s="26"/>
    </row>
    <row r="11" ht="4.5" customHeight="1">
      <c r="B11" s="3"/>
    </row>
    <row r="12" ht="3.75" customHeight="1" thickBot="1">
      <c r="B12" s="3"/>
    </row>
    <row r="13" spans="1:18" ht="75" customHeight="1">
      <c r="A13" s="9" t="s">
        <v>12</v>
      </c>
      <c r="B13" s="31" t="s">
        <v>1</v>
      </c>
      <c r="C13" s="31" t="s">
        <v>19</v>
      </c>
      <c r="D13" s="17" t="s">
        <v>25</v>
      </c>
      <c r="E13" s="17" t="s">
        <v>26</v>
      </c>
      <c r="F13" s="17" t="s">
        <v>27</v>
      </c>
      <c r="G13" s="17" t="s">
        <v>28</v>
      </c>
      <c r="H13" s="17" t="s">
        <v>29</v>
      </c>
      <c r="I13" s="17" t="s">
        <v>30</v>
      </c>
      <c r="J13" s="17" t="s">
        <v>31</v>
      </c>
      <c r="K13" s="16" t="s">
        <v>33</v>
      </c>
      <c r="L13" s="17" t="s">
        <v>25</v>
      </c>
      <c r="M13" s="17" t="s">
        <v>26</v>
      </c>
      <c r="N13" s="17" t="s">
        <v>27</v>
      </c>
      <c r="O13" s="17" t="s">
        <v>28</v>
      </c>
      <c r="P13" s="17" t="s">
        <v>29</v>
      </c>
      <c r="Q13" s="17" t="s">
        <v>30</v>
      </c>
      <c r="R13" s="17" t="s">
        <v>31</v>
      </c>
    </row>
    <row r="14" spans="1:18" ht="0.75" customHeight="1">
      <c r="A14" s="8"/>
      <c r="B14" s="31"/>
      <c r="C14" s="31"/>
      <c r="D14" s="9"/>
      <c r="E14" s="9"/>
      <c r="F14" s="9"/>
      <c r="G14" s="9"/>
      <c r="H14" s="9"/>
      <c r="I14" s="9"/>
      <c r="J14" s="9"/>
      <c r="K14" s="9" t="s">
        <v>2</v>
      </c>
      <c r="L14" s="9"/>
      <c r="M14" s="9"/>
      <c r="N14" s="9"/>
      <c r="O14" s="9"/>
      <c r="P14" s="9"/>
      <c r="Q14" s="9"/>
      <c r="R14" s="9"/>
    </row>
    <row r="15" spans="1:18" ht="39" customHeight="1">
      <c r="A15" s="8" t="s">
        <v>9</v>
      </c>
      <c r="B15" s="8" t="s">
        <v>8</v>
      </c>
      <c r="C15" s="12">
        <f>198159.8+263.5</f>
        <v>198423.3</v>
      </c>
      <c r="D15" s="12"/>
      <c r="E15" s="12"/>
      <c r="F15" s="12"/>
      <c r="G15" s="12"/>
      <c r="H15" s="12"/>
      <c r="I15" s="12"/>
      <c r="J15" s="12"/>
      <c r="K15" s="12">
        <f>263.5+76365.3</f>
        <v>76628.8</v>
      </c>
      <c r="L15" s="12"/>
      <c r="M15" s="12"/>
      <c r="N15" s="12"/>
      <c r="O15" s="12"/>
      <c r="P15" s="12"/>
      <c r="Q15" s="12"/>
      <c r="R15" s="12"/>
    </row>
    <row r="16" spans="1:19" ht="112.5">
      <c r="A16" s="29" t="s">
        <v>10</v>
      </c>
      <c r="B16" s="8" t="s">
        <v>23</v>
      </c>
      <c r="C16" s="12">
        <v>23637.399999999998</v>
      </c>
      <c r="D16" s="12">
        <f>E16+F16+G16+H16+I16+J16</f>
        <v>23637.399999999998</v>
      </c>
      <c r="E16" s="12">
        <f>1288.3+12228+119.4+407.3</f>
        <v>14042.999999999998</v>
      </c>
      <c r="F16" s="12">
        <f>3252.2+23.6</f>
        <v>3275.7999999999997</v>
      </c>
      <c r="G16" s="12">
        <f>445+348.7</f>
        <v>793.7</v>
      </c>
      <c r="H16" s="12">
        <f>2235.9+598.2</f>
        <v>2834.1000000000004</v>
      </c>
      <c r="I16" s="12">
        <v>1300.8</v>
      </c>
      <c r="J16" s="12">
        <v>1390</v>
      </c>
      <c r="K16" s="12">
        <v>10293.499999999998</v>
      </c>
      <c r="L16" s="12">
        <f>M16+N16+O16+P16+Q16+R16</f>
        <v>10293.499999999998</v>
      </c>
      <c r="M16" s="12">
        <v>6069.4</v>
      </c>
      <c r="N16" s="12">
        <v>1384.9</v>
      </c>
      <c r="O16" s="12">
        <v>353</v>
      </c>
      <c r="P16" s="12">
        <v>1061.9</v>
      </c>
      <c r="Q16" s="12">
        <v>653.5</v>
      </c>
      <c r="R16" s="12">
        <v>770.8</v>
      </c>
      <c r="S16" s="6"/>
    </row>
    <row r="17" spans="1:18" ht="56.25">
      <c r="A17" s="29"/>
      <c r="B17" s="8" t="s">
        <v>24</v>
      </c>
      <c r="C17" s="12">
        <v>2538.5</v>
      </c>
      <c r="D17" s="12">
        <f>E17+F17+G17+H17+I17+J17</f>
        <v>2538.5</v>
      </c>
      <c r="E17" s="12">
        <f>119.4+407.3</f>
        <v>526.7</v>
      </c>
      <c r="F17" s="12">
        <v>23.6</v>
      </c>
      <c r="G17" s="12"/>
      <c r="H17" s="12">
        <v>598.2</v>
      </c>
      <c r="I17" s="12"/>
      <c r="J17" s="12">
        <v>1390</v>
      </c>
      <c r="K17" s="12">
        <v>1310.3999999999999</v>
      </c>
      <c r="L17" s="12">
        <f>M17+N17+O17+P17+Q17+R17</f>
        <v>1310.3999999999999</v>
      </c>
      <c r="M17" s="12">
        <v>168.3</v>
      </c>
      <c r="N17" s="12">
        <v>23.6</v>
      </c>
      <c r="O17" s="12"/>
      <c r="P17" s="12">
        <v>270.4</v>
      </c>
      <c r="Q17" s="12">
        <v>77.3</v>
      </c>
      <c r="R17" s="12">
        <v>770.8</v>
      </c>
    </row>
    <row r="18" spans="1:18" ht="93.75">
      <c r="A18" s="29"/>
      <c r="B18" s="8" t="s">
        <v>32</v>
      </c>
      <c r="C18" s="12">
        <v>348.7</v>
      </c>
      <c r="D18" s="12">
        <f>E18+F18+G18+H18+I18+J18</f>
        <v>348.7</v>
      </c>
      <c r="E18" s="12"/>
      <c r="F18" s="12"/>
      <c r="G18" s="12">
        <v>348.7</v>
      </c>
      <c r="H18" s="12"/>
      <c r="I18" s="12"/>
      <c r="J18" s="12"/>
      <c r="K18" s="12">
        <v>137.5</v>
      </c>
      <c r="L18" s="12">
        <f>M18+N18+O18+P18+Q18+R18</f>
        <v>137.5</v>
      </c>
      <c r="M18" s="12"/>
      <c r="N18" s="12"/>
      <c r="O18" s="12">
        <v>137.5</v>
      </c>
      <c r="P18" s="12"/>
      <c r="Q18" s="12"/>
      <c r="R18" s="12"/>
    </row>
    <row r="19" spans="1:18" ht="111.75" customHeight="1">
      <c r="A19" s="29"/>
      <c r="B19" s="8" t="s">
        <v>16</v>
      </c>
      <c r="C19" s="12">
        <v>12.9</v>
      </c>
      <c r="D19" s="12">
        <f>E19+F19+G19+H19+I19+J19</f>
        <v>12.9</v>
      </c>
      <c r="E19" s="12">
        <v>12.9</v>
      </c>
      <c r="F19" s="12"/>
      <c r="G19" s="12"/>
      <c r="H19" s="12"/>
      <c r="I19" s="12"/>
      <c r="J19" s="12"/>
      <c r="K19" s="12">
        <v>12.9</v>
      </c>
      <c r="L19" s="12">
        <f>M19+N19+O19+P19+Q19+R19</f>
        <v>12.9</v>
      </c>
      <c r="M19" s="12">
        <v>12.9</v>
      </c>
      <c r="N19" s="12"/>
      <c r="O19" s="12"/>
      <c r="P19" s="12"/>
      <c r="Q19" s="12"/>
      <c r="R19" s="12"/>
    </row>
    <row r="20" spans="1:18" ht="56.25" customHeight="1">
      <c r="A20" s="8" t="s">
        <v>11</v>
      </c>
      <c r="B20" s="8" t="s">
        <v>21</v>
      </c>
      <c r="C20" s="10">
        <v>14.68</v>
      </c>
      <c r="D20" s="10"/>
      <c r="E20" s="10"/>
      <c r="F20" s="10"/>
      <c r="G20" s="10"/>
      <c r="H20" s="10"/>
      <c r="I20" s="10"/>
      <c r="J20" s="10"/>
      <c r="K20" s="11">
        <f>(K16-K17-K18-K19)/K15*100</f>
        <v>11.52660618461988</v>
      </c>
      <c r="L20" s="10"/>
      <c r="M20" s="10"/>
      <c r="N20" s="10"/>
      <c r="O20" s="10"/>
      <c r="P20" s="10"/>
      <c r="Q20" s="10"/>
      <c r="R20" s="10"/>
    </row>
    <row r="21" spans="1:18" ht="18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8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1" ht="18.75">
      <c r="B23" s="25" t="s">
        <v>13</v>
      </c>
      <c r="C23" s="25"/>
      <c r="D23" s="25"/>
      <c r="E23" s="25"/>
      <c r="F23" s="25"/>
      <c r="G23" s="25"/>
      <c r="H23" s="25"/>
      <c r="I23" s="25"/>
      <c r="J23" s="25"/>
      <c r="K23" s="25"/>
    </row>
    <row r="24" spans="2:18" ht="18.75">
      <c r="B24" s="7" t="s">
        <v>14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2:11" ht="18" customHeight="1">
      <c r="B25" s="25" t="s">
        <v>7</v>
      </c>
      <c r="C25" s="25"/>
      <c r="D25" s="25"/>
      <c r="E25" s="25"/>
      <c r="F25" s="25"/>
      <c r="G25" s="25"/>
      <c r="H25" s="25"/>
      <c r="I25" s="25"/>
      <c r="J25" s="25"/>
      <c r="K25" s="25"/>
    </row>
    <row r="26" ht="12.75" customHeight="1">
      <c r="B26" s="1"/>
    </row>
    <row r="27" spans="2:11" ht="18.75" customHeight="1">
      <c r="B27" s="25" t="s">
        <v>15</v>
      </c>
      <c r="C27" s="25"/>
      <c r="D27" s="25"/>
      <c r="E27" s="25"/>
      <c r="F27" s="25"/>
      <c r="G27" s="25"/>
      <c r="H27" s="25"/>
      <c r="I27" s="25"/>
      <c r="J27" s="25"/>
      <c r="K27" s="25"/>
    </row>
    <row r="28" spans="2:11" ht="18.75">
      <c r="B28" s="25" t="s">
        <v>6</v>
      </c>
      <c r="C28" s="25"/>
      <c r="D28" s="25"/>
      <c r="E28" s="25"/>
      <c r="F28" s="25"/>
      <c r="G28" s="25"/>
      <c r="H28" s="25"/>
      <c r="I28" s="25"/>
      <c r="J28" s="25"/>
      <c r="K28" s="25"/>
    </row>
    <row r="29" spans="2:18" ht="18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ht="12.75">
      <c r="B30" s="5"/>
    </row>
  </sheetData>
  <sheetProtection/>
  <mergeCells count="14">
    <mergeCell ref="A16:A19"/>
    <mergeCell ref="C2:K2"/>
    <mergeCell ref="B13:B14"/>
    <mergeCell ref="C13:C14"/>
    <mergeCell ref="B23:K23"/>
    <mergeCell ref="B25:K25"/>
    <mergeCell ref="B27:K27"/>
    <mergeCell ref="B28:K28"/>
    <mergeCell ref="B3:K3"/>
    <mergeCell ref="B4:K4"/>
    <mergeCell ref="B6:K6"/>
    <mergeCell ref="B7:K7"/>
    <mergeCell ref="B9:K9"/>
    <mergeCell ref="B10:K10"/>
  </mergeCells>
  <printOptions/>
  <pageMargins left="0.7086614173228347" right="0.31496062992125984" top="0.7480314960629921" bottom="0.35433070866141736" header="0" footer="0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6">
      <selection activeCell="A6" sqref="A1:IV16384"/>
    </sheetView>
  </sheetViews>
  <sheetFormatPr defaultColWidth="9.00390625" defaultRowHeight="12.75"/>
  <cols>
    <col min="1" max="1" width="5.00390625" style="0" customWidth="1"/>
    <col min="2" max="2" width="58.625" style="0" customWidth="1"/>
    <col min="3" max="3" width="20.625" style="0" bestFit="1" customWidth="1"/>
    <col min="4" max="4" width="18.25390625" style="0" bestFit="1" customWidth="1"/>
  </cols>
  <sheetData>
    <row r="1" spans="2:4" ht="19.5" customHeight="1">
      <c r="B1" s="1"/>
      <c r="D1" s="4" t="s">
        <v>17</v>
      </c>
    </row>
    <row r="2" spans="2:4" ht="53.25" customHeight="1">
      <c r="B2" s="1"/>
      <c r="C2" s="30" t="s">
        <v>34</v>
      </c>
      <c r="D2" s="30"/>
    </row>
    <row r="3" spans="2:4" ht="18.75">
      <c r="B3" s="26" t="s">
        <v>0</v>
      </c>
      <c r="C3" s="26"/>
      <c r="D3" s="26"/>
    </row>
    <row r="4" spans="2:4" ht="71.25" customHeight="1">
      <c r="B4" s="27" t="s">
        <v>18</v>
      </c>
      <c r="C4" s="27"/>
      <c r="D4" s="27"/>
    </row>
    <row r="5" ht="7.5" customHeight="1">
      <c r="B5" s="2"/>
    </row>
    <row r="6" spans="2:4" ht="18.75">
      <c r="B6" s="26" t="s">
        <v>35</v>
      </c>
      <c r="C6" s="26"/>
      <c r="D6" s="26"/>
    </row>
    <row r="7" spans="2:4" ht="12.75">
      <c r="B7" s="28" t="s">
        <v>3</v>
      </c>
      <c r="C7" s="28"/>
      <c r="D7" s="28"/>
    </row>
    <row r="8" ht="6" customHeight="1">
      <c r="B8" s="3"/>
    </row>
    <row r="9" spans="2:4" ht="18.75">
      <c r="B9" s="26" t="s">
        <v>4</v>
      </c>
      <c r="C9" s="26"/>
      <c r="D9" s="26"/>
    </row>
    <row r="10" spans="2:4" ht="11.25" customHeight="1">
      <c r="B10" s="26" t="s">
        <v>5</v>
      </c>
      <c r="C10" s="26"/>
      <c r="D10" s="26"/>
    </row>
    <row r="11" ht="4.5" customHeight="1">
      <c r="B11" s="3"/>
    </row>
    <row r="12" ht="3.75" customHeight="1" thickBot="1">
      <c r="B12" s="3"/>
    </row>
    <row r="13" spans="1:4" ht="75" customHeight="1">
      <c r="A13" s="9" t="s">
        <v>12</v>
      </c>
      <c r="B13" s="31" t="s">
        <v>1</v>
      </c>
      <c r="C13" s="31" t="s">
        <v>19</v>
      </c>
      <c r="D13" s="16" t="s">
        <v>33</v>
      </c>
    </row>
    <row r="14" spans="1:4" ht="0.75" customHeight="1">
      <c r="A14" s="8"/>
      <c r="B14" s="31"/>
      <c r="C14" s="31"/>
      <c r="D14" s="9" t="s">
        <v>2</v>
      </c>
    </row>
    <row r="15" spans="1:4" ht="39" customHeight="1">
      <c r="A15" s="8" t="s">
        <v>9</v>
      </c>
      <c r="B15" s="8" t="s">
        <v>8</v>
      </c>
      <c r="C15" s="12">
        <f>198159.8+263.5</f>
        <v>198423.3</v>
      </c>
      <c r="D15" s="12">
        <f>263.5+76365.3</f>
        <v>76628.8</v>
      </c>
    </row>
    <row r="16" spans="1:4" ht="112.5">
      <c r="A16" s="29" t="s">
        <v>10</v>
      </c>
      <c r="B16" s="8" t="s">
        <v>23</v>
      </c>
      <c r="C16" s="12">
        <v>23637.399999999998</v>
      </c>
      <c r="D16" s="12">
        <v>10293.499999999998</v>
      </c>
    </row>
    <row r="17" spans="1:4" ht="56.25">
      <c r="A17" s="29"/>
      <c r="B17" s="8" t="s">
        <v>24</v>
      </c>
      <c r="C17" s="12">
        <v>2538.5</v>
      </c>
      <c r="D17" s="12">
        <v>1310.3999999999999</v>
      </c>
    </row>
    <row r="18" spans="1:4" ht="93.75">
      <c r="A18" s="29"/>
      <c r="B18" s="8" t="s">
        <v>32</v>
      </c>
      <c r="C18" s="12">
        <v>348.7</v>
      </c>
      <c r="D18" s="12">
        <v>137.5</v>
      </c>
    </row>
    <row r="19" spans="1:4" ht="111.75" customHeight="1">
      <c r="A19" s="29"/>
      <c r="B19" s="8" t="s">
        <v>16</v>
      </c>
      <c r="C19" s="12">
        <v>12.9</v>
      </c>
      <c r="D19" s="12">
        <v>12.9</v>
      </c>
    </row>
    <row r="20" spans="1:4" ht="56.25" customHeight="1">
      <c r="A20" s="8" t="s">
        <v>11</v>
      </c>
      <c r="B20" s="8" t="s">
        <v>21</v>
      </c>
      <c r="C20" s="10">
        <v>14.68</v>
      </c>
      <c r="D20" s="11">
        <f>(D16-D17-D18-D19)/D15*100</f>
        <v>11.52660618461988</v>
      </c>
    </row>
    <row r="21" spans="1:4" ht="18.75">
      <c r="A21" s="13"/>
      <c r="B21" s="14"/>
      <c r="C21" s="15"/>
      <c r="D21" s="15"/>
    </row>
    <row r="22" spans="1:4" ht="18.75">
      <c r="A22" s="13"/>
      <c r="B22" s="14"/>
      <c r="C22" s="15"/>
      <c r="D22" s="15"/>
    </row>
    <row r="23" spans="2:4" ht="18.75">
      <c r="B23" s="25" t="s">
        <v>13</v>
      </c>
      <c r="C23" s="25"/>
      <c r="D23" s="25"/>
    </row>
    <row r="24" spans="2:4" ht="18.75">
      <c r="B24" s="7" t="s">
        <v>14</v>
      </c>
      <c r="C24" s="7"/>
      <c r="D24" s="7"/>
    </row>
    <row r="25" spans="2:4" ht="18" customHeight="1">
      <c r="B25" s="25" t="s">
        <v>7</v>
      </c>
      <c r="C25" s="25"/>
      <c r="D25" s="25"/>
    </row>
    <row r="26" ht="12.75" customHeight="1">
      <c r="B26" s="1"/>
    </row>
    <row r="27" spans="2:4" ht="18.75" customHeight="1">
      <c r="B27" s="25" t="s">
        <v>15</v>
      </c>
      <c r="C27" s="25"/>
      <c r="D27" s="25"/>
    </row>
    <row r="28" spans="2:4" ht="18.75">
      <c r="B28" s="25" t="s">
        <v>6</v>
      </c>
      <c r="C28" s="25"/>
      <c r="D28" s="25"/>
    </row>
    <row r="29" spans="2:4" ht="18">
      <c r="B29" s="4"/>
      <c r="C29" s="4"/>
      <c r="D29" s="4"/>
    </row>
    <row r="30" ht="12.75">
      <c r="B30" s="5"/>
    </row>
  </sheetData>
  <sheetProtection/>
  <mergeCells count="14">
    <mergeCell ref="B27:D27"/>
    <mergeCell ref="A16:A19"/>
    <mergeCell ref="B28:D28"/>
    <mergeCell ref="C2:D2"/>
    <mergeCell ref="B3:D3"/>
    <mergeCell ref="B4:D4"/>
    <mergeCell ref="B6:D6"/>
    <mergeCell ref="B13:B14"/>
    <mergeCell ref="C13:C14"/>
    <mergeCell ref="B7:D7"/>
    <mergeCell ref="B9:D9"/>
    <mergeCell ref="B10:D10"/>
    <mergeCell ref="B23:D23"/>
    <mergeCell ref="B25:D25"/>
  </mergeCells>
  <printOptions/>
  <pageMargins left="1.299212598425197" right="0" top="0.7480314960629921" bottom="0.7480314960629921" header="0" footer="0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6">
      <selection activeCell="A6" sqref="A1:IV16384"/>
    </sheetView>
  </sheetViews>
  <sheetFormatPr defaultColWidth="9.00390625" defaultRowHeight="12.75"/>
  <cols>
    <col min="1" max="1" width="5.00390625" style="0" customWidth="1"/>
    <col min="2" max="2" width="58.625" style="0" customWidth="1"/>
    <col min="3" max="3" width="18.25390625" style="0" customWidth="1"/>
    <col min="4" max="4" width="15.125" style="0" customWidth="1"/>
  </cols>
  <sheetData>
    <row r="1" spans="2:4" ht="19.5" customHeight="1">
      <c r="B1" s="1"/>
      <c r="C1" s="32" t="s">
        <v>17</v>
      </c>
      <c r="D1" s="32"/>
    </row>
    <row r="2" spans="2:4" ht="71.25" customHeight="1">
      <c r="B2" s="1"/>
      <c r="C2" s="33" t="s">
        <v>22</v>
      </c>
      <c r="D2" s="33"/>
    </row>
    <row r="3" spans="2:4" ht="18.75">
      <c r="B3" s="26" t="s">
        <v>0</v>
      </c>
      <c r="C3" s="26"/>
      <c r="D3" s="26"/>
    </row>
    <row r="4" spans="2:4" ht="90.75" customHeight="1">
      <c r="B4" s="27" t="s">
        <v>18</v>
      </c>
      <c r="C4" s="27"/>
      <c r="D4" s="27"/>
    </row>
    <row r="5" ht="7.5" customHeight="1">
      <c r="B5" s="2"/>
    </row>
    <row r="6" spans="2:4" ht="18.75">
      <c r="B6" s="26" t="s">
        <v>36</v>
      </c>
      <c r="C6" s="26"/>
      <c r="D6" s="26"/>
    </row>
    <row r="7" spans="2:4" ht="12.75">
      <c r="B7" s="28" t="s">
        <v>3</v>
      </c>
      <c r="C7" s="28"/>
      <c r="D7" s="28"/>
    </row>
    <row r="8" ht="6" customHeight="1">
      <c r="B8" s="3"/>
    </row>
    <row r="9" spans="2:4" ht="18.75">
      <c r="B9" s="26" t="s">
        <v>4</v>
      </c>
      <c r="C9" s="26"/>
      <c r="D9" s="26"/>
    </row>
    <row r="10" spans="2:4" ht="11.25" customHeight="1">
      <c r="B10" s="26" t="s">
        <v>5</v>
      </c>
      <c r="C10" s="26"/>
      <c r="D10" s="26"/>
    </row>
    <row r="11" ht="4.5" customHeight="1">
      <c r="B11" s="3"/>
    </row>
    <row r="12" ht="3.75" customHeight="1" thickBot="1">
      <c r="B12" s="3"/>
    </row>
    <row r="13" spans="1:4" ht="75" customHeight="1">
      <c r="A13" s="9" t="s">
        <v>12</v>
      </c>
      <c r="B13" s="31" t="s">
        <v>1</v>
      </c>
      <c r="C13" s="31" t="s">
        <v>19</v>
      </c>
      <c r="D13" s="16" t="s">
        <v>37</v>
      </c>
    </row>
    <row r="14" spans="1:4" ht="0.75" customHeight="1">
      <c r="A14" s="8"/>
      <c r="B14" s="31"/>
      <c r="C14" s="31"/>
      <c r="D14" s="9" t="s">
        <v>2</v>
      </c>
    </row>
    <row r="15" spans="1:4" ht="39" customHeight="1">
      <c r="A15" s="8" t="s">
        <v>9</v>
      </c>
      <c r="B15" s="8" t="s">
        <v>8</v>
      </c>
      <c r="C15" s="12">
        <f>198159.8+263.5</f>
        <v>198423.3</v>
      </c>
      <c r="D15" s="12">
        <f>263.5+124644</f>
        <v>124907.5</v>
      </c>
    </row>
    <row r="16" spans="1:4" ht="112.5">
      <c r="A16" s="29" t="s">
        <v>10</v>
      </c>
      <c r="B16" s="8" t="s">
        <v>23</v>
      </c>
      <c r="C16" s="12">
        <v>23637.399999999998</v>
      </c>
      <c r="D16" s="12">
        <v>15663.7</v>
      </c>
    </row>
    <row r="17" spans="1:4" ht="56.25">
      <c r="A17" s="29"/>
      <c r="B17" s="8" t="s">
        <v>24</v>
      </c>
      <c r="C17" s="12">
        <v>2538.5</v>
      </c>
      <c r="D17" s="12">
        <v>1786.2</v>
      </c>
    </row>
    <row r="18" spans="1:4" ht="93.75">
      <c r="A18" s="29"/>
      <c r="B18" s="8" t="s">
        <v>32</v>
      </c>
      <c r="C18" s="12">
        <v>348.7</v>
      </c>
      <c r="D18" s="12">
        <v>230.1</v>
      </c>
    </row>
    <row r="19" spans="1:4" ht="111.75" customHeight="1">
      <c r="A19" s="29"/>
      <c r="B19" s="8" t="s">
        <v>16</v>
      </c>
      <c r="C19" s="12">
        <v>12.9</v>
      </c>
      <c r="D19" s="12">
        <v>12.9</v>
      </c>
    </row>
    <row r="20" spans="1:4" ht="56.25" customHeight="1">
      <c r="A20" s="8" t="s">
        <v>11</v>
      </c>
      <c r="B20" s="8" t="s">
        <v>21</v>
      </c>
      <c r="C20" s="10">
        <v>14.68</v>
      </c>
      <c r="D20" s="11">
        <f>(D16-D17-D18-D19)/D15*100</f>
        <v>10.915677601425054</v>
      </c>
    </row>
    <row r="21" spans="1:4" ht="18.75">
      <c r="A21" s="13"/>
      <c r="B21" s="14"/>
      <c r="C21" s="15"/>
      <c r="D21" s="15"/>
    </row>
    <row r="22" spans="1:4" ht="18.75">
      <c r="A22" s="13"/>
      <c r="B22" s="14"/>
      <c r="C22" s="15"/>
      <c r="D22" s="15"/>
    </row>
    <row r="23" spans="2:4" ht="18.75">
      <c r="B23" s="25" t="s">
        <v>13</v>
      </c>
      <c r="C23" s="25"/>
      <c r="D23" s="25"/>
    </row>
    <row r="24" spans="2:4" ht="18.75">
      <c r="B24" s="7" t="s">
        <v>14</v>
      </c>
      <c r="C24" s="7"/>
      <c r="D24" s="7"/>
    </row>
    <row r="25" spans="2:4" ht="18" customHeight="1">
      <c r="B25" s="25" t="s">
        <v>7</v>
      </c>
      <c r="C25" s="25"/>
      <c r="D25" s="25"/>
    </row>
    <row r="26" ht="12.75" customHeight="1">
      <c r="B26" s="1"/>
    </row>
    <row r="27" spans="2:4" ht="18.75" customHeight="1">
      <c r="B27" s="25" t="s">
        <v>15</v>
      </c>
      <c r="C27" s="25"/>
      <c r="D27" s="25"/>
    </row>
    <row r="28" spans="2:4" ht="18.75">
      <c r="B28" s="25" t="s">
        <v>6</v>
      </c>
      <c r="C28" s="25"/>
      <c r="D28" s="25"/>
    </row>
    <row r="29" spans="2:4" ht="18">
      <c r="B29" s="4"/>
      <c r="C29" s="4"/>
      <c r="D29" s="4"/>
    </row>
    <row r="30" ht="12.75">
      <c r="B30" s="5"/>
    </row>
  </sheetData>
  <sheetProtection/>
  <mergeCells count="15">
    <mergeCell ref="B27:D27"/>
    <mergeCell ref="B13:B14"/>
    <mergeCell ref="C13:C14"/>
    <mergeCell ref="A16:A19"/>
    <mergeCell ref="B28:D28"/>
    <mergeCell ref="C2:D2"/>
    <mergeCell ref="B3:D3"/>
    <mergeCell ref="B4:D4"/>
    <mergeCell ref="B6:D6"/>
    <mergeCell ref="C1:D1"/>
    <mergeCell ref="B7:D7"/>
    <mergeCell ref="B9:D9"/>
    <mergeCell ref="B10:D10"/>
    <mergeCell ref="B23:D23"/>
    <mergeCell ref="B25:D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5.00390625" style="0" customWidth="1"/>
    <col min="2" max="2" width="62.625" style="0" customWidth="1"/>
    <col min="3" max="3" width="18.25390625" style="0" customWidth="1"/>
    <col min="4" max="4" width="17.875" style="0" customWidth="1"/>
  </cols>
  <sheetData>
    <row r="1" spans="2:4" ht="19.5" customHeight="1">
      <c r="B1" s="1"/>
      <c r="C1" s="24"/>
      <c r="D1" s="3" t="s">
        <v>17</v>
      </c>
    </row>
    <row r="2" spans="2:4" ht="53.25" customHeight="1">
      <c r="B2" s="1"/>
      <c r="C2" s="34" t="s">
        <v>34</v>
      </c>
      <c r="D2" s="34"/>
    </row>
    <row r="3" spans="2:4" ht="18.75">
      <c r="B3" s="26" t="s">
        <v>0</v>
      </c>
      <c r="C3" s="26"/>
      <c r="D3" s="26"/>
    </row>
    <row r="4" spans="2:4" ht="71.25" customHeight="1">
      <c r="B4" s="27" t="s">
        <v>18</v>
      </c>
      <c r="C4" s="27"/>
      <c r="D4" s="27"/>
    </row>
    <row r="5" ht="7.5" customHeight="1">
      <c r="B5" s="2"/>
    </row>
    <row r="6" spans="2:4" ht="18.75">
      <c r="B6" s="26" t="s">
        <v>39</v>
      </c>
      <c r="C6" s="26"/>
      <c r="D6" s="26"/>
    </row>
    <row r="7" spans="2:4" ht="12.75">
      <c r="B7" s="28" t="s">
        <v>3</v>
      </c>
      <c r="C7" s="28"/>
      <c r="D7" s="28"/>
    </row>
    <row r="8" ht="6" customHeight="1">
      <c r="B8" s="3"/>
    </row>
    <row r="9" spans="2:4" ht="18.75">
      <c r="B9" s="26" t="s">
        <v>4</v>
      </c>
      <c r="C9" s="26"/>
      <c r="D9" s="26"/>
    </row>
    <row r="10" spans="2:4" ht="11.25" customHeight="1">
      <c r="B10" s="26" t="s">
        <v>5</v>
      </c>
      <c r="C10" s="26"/>
      <c r="D10" s="26"/>
    </row>
    <row r="11" ht="4.5" customHeight="1">
      <c r="B11" s="3"/>
    </row>
    <row r="12" ht="3.75" customHeight="1" thickBot="1">
      <c r="B12" s="3"/>
    </row>
    <row r="13" spans="1:4" ht="75" customHeight="1">
      <c r="A13" s="9" t="s">
        <v>12</v>
      </c>
      <c r="B13" s="31" t="s">
        <v>1</v>
      </c>
      <c r="C13" s="31" t="s">
        <v>19</v>
      </c>
      <c r="D13" s="16" t="s">
        <v>38</v>
      </c>
    </row>
    <row r="14" spans="1:4" ht="0.75" customHeight="1">
      <c r="A14" s="8"/>
      <c r="B14" s="31"/>
      <c r="C14" s="31"/>
      <c r="D14" s="9" t="s">
        <v>2</v>
      </c>
    </row>
    <row r="15" spans="1:4" ht="39" customHeight="1">
      <c r="A15" s="8" t="s">
        <v>9</v>
      </c>
      <c r="B15" s="8" t="s">
        <v>8</v>
      </c>
      <c r="C15" s="12">
        <f>198159.8+263.5</f>
        <v>198423.3</v>
      </c>
      <c r="D15" s="12">
        <f>263.5+181717.2</f>
        <v>181980.7</v>
      </c>
    </row>
    <row r="16" spans="1:5" ht="94.5" customHeight="1">
      <c r="A16" s="29" t="s">
        <v>10</v>
      </c>
      <c r="B16" s="8" t="s">
        <v>23</v>
      </c>
      <c r="C16" s="12">
        <v>24025.799999999996</v>
      </c>
      <c r="D16" s="12">
        <v>23047.600000000002</v>
      </c>
      <c r="E16" s="6"/>
    </row>
    <row r="17" spans="1:4" ht="56.25">
      <c r="A17" s="29"/>
      <c r="B17" s="8" t="s">
        <v>24</v>
      </c>
      <c r="C17" s="12">
        <v>2973.3</v>
      </c>
      <c r="D17" s="12">
        <v>2922.7</v>
      </c>
    </row>
    <row r="18" spans="1:4" ht="95.25" customHeight="1">
      <c r="A18" s="29"/>
      <c r="B18" s="8" t="s">
        <v>32</v>
      </c>
      <c r="C18" s="12">
        <v>339.3</v>
      </c>
      <c r="D18" s="12">
        <v>339.3</v>
      </c>
    </row>
    <row r="19" spans="1:4" ht="111.75" customHeight="1">
      <c r="A19" s="29"/>
      <c r="B19" s="8" t="s">
        <v>16</v>
      </c>
      <c r="C19" s="12">
        <v>12.9</v>
      </c>
      <c r="D19" s="12">
        <v>12.9</v>
      </c>
    </row>
    <row r="20" spans="1:4" ht="54.75" customHeight="1">
      <c r="A20" s="8" t="s">
        <v>11</v>
      </c>
      <c r="B20" s="8" t="s">
        <v>21</v>
      </c>
      <c r="C20" s="10">
        <v>14.68</v>
      </c>
      <c r="D20" s="11">
        <f>(D16-D17-D18-D19)/D15*100</f>
        <v>10.86527307566132</v>
      </c>
    </row>
    <row r="21" spans="1:4" ht="18.75">
      <c r="A21" s="13"/>
      <c r="B21" s="14"/>
      <c r="C21" s="15"/>
      <c r="D21" s="15"/>
    </row>
    <row r="22" spans="1:4" ht="18.75">
      <c r="A22" s="13"/>
      <c r="B22" s="14"/>
      <c r="C22" s="15"/>
      <c r="D22" s="15"/>
    </row>
    <row r="23" spans="2:4" ht="18.75">
      <c r="B23" s="25" t="s">
        <v>13</v>
      </c>
      <c r="C23" s="25"/>
      <c r="D23" s="25"/>
    </row>
    <row r="24" spans="2:4" ht="18.75">
      <c r="B24" s="7" t="s">
        <v>14</v>
      </c>
      <c r="C24" s="7"/>
      <c r="D24" s="7"/>
    </row>
    <row r="25" spans="2:4" ht="18" customHeight="1">
      <c r="B25" s="25" t="s">
        <v>7</v>
      </c>
      <c r="C25" s="25"/>
      <c r="D25" s="25"/>
    </row>
    <row r="26" ht="12.75" customHeight="1">
      <c r="B26" s="1"/>
    </row>
    <row r="27" spans="2:4" ht="18.75" customHeight="1">
      <c r="B27" s="25" t="s">
        <v>15</v>
      </c>
      <c r="C27" s="25"/>
      <c r="D27" s="25"/>
    </row>
    <row r="28" spans="2:4" ht="18.75">
      <c r="B28" s="25" t="s">
        <v>6</v>
      </c>
      <c r="C28" s="25"/>
      <c r="D28" s="25"/>
    </row>
    <row r="29" spans="2:4" ht="18">
      <c r="B29" s="4"/>
      <c r="C29" s="4"/>
      <c r="D29" s="4"/>
    </row>
    <row r="30" ht="12.75">
      <c r="B30" s="5"/>
    </row>
  </sheetData>
  <sheetProtection/>
  <mergeCells count="14">
    <mergeCell ref="B27:D27"/>
    <mergeCell ref="B28:D28"/>
    <mergeCell ref="A16:A19"/>
    <mergeCell ref="C2:D2"/>
    <mergeCell ref="B3:D3"/>
    <mergeCell ref="B13:B14"/>
    <mergeCell ref="C13:C14"/>
    <mergeCell ref="B25:D25"/>
    <mergeCell ref="B4:D4"/>
    <mergeCell ref="B6:D6"/>
    <mergeCell ref="B7:D7"/>
    <mergeCell ref="B9:D9"/>
    <mergeCell ref="B10:D10"/>
    <mergeCell ref="B23:D23"/>
  </mergeCells>
  <printOptions/>
  <pageMargins left="0.7874015748031497" right="0" top="0" bottom="0" header="0" footer="0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C11">
      <selection activeCell="N16" sqref="N16"/>
    </sheetView>
  </sheetViews>
  <sheetFormatPr defaultColWidth="9.00390625" defaultRowHeight="12.75"/>
  <cols>
    <col min="1" max="1" width="5.00390625" style="0" customWidth="1"/>
    <col min="2" max="2" width="58.625" style="0" customWidth="1"/>
    <col min="3" max="3" width="18.25390625" style="0" customWidth="1"/>
    <col min="4" max="5" width="10.375" style="0" bestFit="1" customWidth="1"/>
    <col min="6" max="6" width="9.125" style="0" bestFit="1" customWidth="1"/>
    <col min="7" max="7" width="7.125" style="0" bestFit="1" customWidth="1"/>
    <col min="8" max="8" width="9.125" style="18" bestFit="1" customWidth="1"/>
    <col min="9" max="9" width="9.125" style="0" bestFit="1" customWidth="1"/>
    <col min="10" max="10" width="9.125" style="18" bestFit="1" customWidth="1"/>
    <col min="11" max="11" width="15.125" style="0" customWidth="1"/>
    <col min="12" max="13" width="10.375" style="0" bestFit="1" customWidth="1"/>
    <col min="14" max="14" width="9.125" style="0" bestFit="1" customWidth="1"/>
    <col min="15" max="15" width="7.125" style="0" bestFit="1" customWidth="1"/>
    <col min="16" max="18" width="9.125" style="18" bestFit="1" customWidth="1"/>
  </cols>
  <sheetData>
    <row r="1" spans="2:11" ht="19.5" customHeight="1">
      <c r="B1" s="1"/>
      <c r="K1" s="4" t="s">
        <v>17</v>
      </c>
    </row>
    <row r="2" spans="2:11" ht="53.25" customHeight="1">
      <c r="B2" s="1"/>
      <c r="C2" s="30" t="s">
        <v>22</v>
      </c>
      <c r="D2" s="30"/>
      <c r="E2" s="30"/>
      <c r="F2" s="30"/>
      <c r="G2" s="30"/>
      <c r="H2" s="30"/>
      <c r="I2" s="30"/>
      <c r="J2" s="30"/>
      <c r="K2" s="30"/>
    </row>
    <row r="3" spans="2:11" ht="18.75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71.25" customHeight="1">
      <c r="B4" s="27" t="s">
        <v>18</v>
      </c>
      <c r="C4" s="27"/>
      <c r="D4" s="27"/>
      <c r="E4" s="27"/>
      <c r="F4" s="27"/>
      <c r="G4" s="27"/>
      <c r="H4" s="27"/>
      <c r="I4" s="27"/>
      <c r="J4" s="27"/>
      <c r="K4" s="27"/>
    </row>
    <row r="5" ht="7.5" customHeight="1">
      <c r="B5" s="2"/>
    </row>
    <row r="6" spans="2:11" ht="18.75">
      <c r="B6" s="26" t="s">
        <v>39</v>
      </c>
      <c r="C6" s="26"/>
      <c r="D6" s="26"/>
      <c r="E6" s="26"/>
      <c r="F6" s="26"/>
      <c r="G6" s="26"/>
      <c r="H6" s="26"/>
      <c r="I6" s="26"/>
      <c r="J6" s="26"/>
      <c r="K6" s="26"/>
    </row>
    <row r="7" spans="2:11" ht="12.75">
      <c r="B7" s="28" t="s">
        <v>3</v>
      </c>
      <c r="C7" s="28"/>
      <c r="D7" s="28"/>
      <c r="E7" s="28"/>
      <c r="F7" s="28"/>
      <c r="G7" s="28"/>
      <c r="H7" s="28"/>
      <c r="I7" s="28"/>
      <c r="J7" s="28"/>
      <c r="K7" s="28"/>
    </row>
    <row r="8" ht="6" customHeight="1">
      <c r="B8" s="3"/>
    </row>
    <row r="9" spans="2:11" ht="18.75">
      <c r="B9" s="26" t="s">
        <v>4</v>
      </c>
      <c r="C9" s="26"/>
      <c r="D9" s="26"/>
      <c r="E9" s="26"/>
      <c r="F9" s="26"/>
      <c r="G9" s="26"/>
      <c r="H9" s="26"/>
      <c r="I9" s="26"/>
      <c r="J9" s="26"/>
      <c r="K9" s="26"/>
    </row>
    <row r="10" spans="2:11" ht="11.25" customHeight="1">
      <c r="B10" s="26" t="s">
        <v>5</v>
      </c>
      <c r="C10" s="26"/>
      <c r="D10" s="26"/>
      <c r="E10" s="26"/>
      <c r="F10" s="26"/>
      <c r="G10" s="26"/>
      <c r="H10" s="26"/>
      <c r="I10" s="26"/>
      <c r="J10" s="26"/>
      <c r="K10" s="26"/>
    </row>
    <row r="11" ht="4.5" customHeight="1">
      <c r="B11" s="3"/>
    </row>
    <row r="12" ht="3.75" customHeight="1" thickBot="1">
      <c r="B12" s="3"/>
    </row>
    <row r="13" spans="1:18" ht="75" customHeight="1">
      <c r="A13" s="9" t="s">
        <v>12</v>
      </c>
      <c r="B13" s="31" t="s">
        <v>1</v>
      </c>
      <c r="C13" s="31" t="s">
        <v>19</v>
      </c>
      <c r="D13" s="17" t="s">
        <v>25</v>
      </c>
      <c r="E13" s="17" t="s">
        <v>26</v>
      </c>
      <c r="F13" s="17" t="s">
        <v>27</v>
      </c>
      <c r="G13" s="17" t="s">
        <v>28</v>
      </c>
      <c r="H13" s="19" t="s">
        <v>29</v>
      </c>
      <c r="I13" s="17" t="s">
        <v>30</v>
      </c>
      <c r="J13" s="19" t="s">
        <v>31</v>
      </c>
      <c r="K13" s="16" t="s">
        <v>38</v>
      </c>
      <c r="L13" s="17" t="s">
        <v>25</v>
      </c>
      <c r="M13" s="17" t="s">
        <v>26</v>
      </c>
      <c r="N13" s="17" t="s">
        <v>27</v>
      </c>
      <c r="O13" s="17" t="s">
        <v>28</v>
      </c>
      <c r="P13" s="19" t="s">
        <v>29</v>
      </c>
      <c r="Q13" s="19" t="s">
        <v>30</v>
      </c>
      <c r="R13" s="19" t="s">
        <v>31</v>
      </c>
    </row>
    <row r="14" spans="1:18" ht="0.75" customHeight="1">
      <c r="A14" s="8"/>
      <c r="B14" s="31"/>
      <c r="C14" s="31"/>
      <c r="D14" s="9"/>
      <c r="E14" s="9"/>
      <c r="F14" s="9"/>
      <c r="G14" s="9"/>
      <c r="H14" s="20"/>
      <c r="I14" s="9"/>
      <c r="J14" s="20"/>
      <c r="K14" s="9" t="s">
        <v>2</v>
      </c>
      <c r="L14" s="9"/>
      <c r="M14" s="9"/>
      <c r="N14" s="9"/>
      <c r="O14" s="9"/>
      <c r="P14" s="20"/>
      <c r="Q14" s="20"/>
      <c r="R14" s="20"/>
    </row>
    <row r="15" spans="1:18" ht="39" customHeight="1">
      <c r="A15" s="8" t="s">
        <v>9</v>
      </c>
      <c r="B15" s="8" t="s">
        <v>8</v>
      </c>
      <c r="C15" s="12">
        <f>198159.8+263.5</f>
        <v>198423.3</v>
      </c>
      <c r="D15" s="12"/>
      <c r="E15" s="12"/>
      <c r="F15" s="12"/>
      <c r="G15" s="12"/>
      <c r="H15" s="12"/>
      <c r="I15" s="12"/>
      <c r="J15" s="12"/>
      <c r="K15" s="12">
        <f>263.5+181717.2</f>
        <v>181980.7</v>
      </c>
      <c r="L15" s="12"/>
      <c r="M15" s="12"/>
      <c r="N15" s="12"/>
      <c r="O15" s="12"/>
      <c r="P15" s="12"/>
      <c r="Q15" s="12"/>
      <c r="R15" s="12"/>
    </row>
    <row r="16" spans="1:19" ht="112.5">
      <c r="A16" s="29" t="s">
        <v>10</v>
      </c>
      <c r="B16" s="8" t="s">
        <v>23</v>
      </c>
      <c r="C16" s="12">
        <v>24025.799999999996</v>
      </c>
      <c r="D16" s="12">
        <f>E16+F16+G16+H16+I16+J16</f>
        <v>24025.799999999996</v>
      </c>
      <c r="E16" s="12">
        <f>1288.3+12228+119.4+407.3</f>
        <v>14042.999999999998</v>
      </c>
      <c r="F16" s="12">
        <f>3252.2+23.6</f>
        <v>3275.7999999999997</v>
      </c>
      <c r="G16" s="12">
        <v>784.3</v>
      </c>
      <c r="H16" s="12">
        <f>2198.9+598.2</f>
        <v>2797.1000000000004</v>
      </c>
      <c r="I16" s="12">
        <f>1300.8</f>
        <v>1300.8</v>
      </c>
      <c r="J16" s="12">
        <v>1824.8</v>
      </c>
      <c r="K16" s="12">
        <v>23047.600000000002</v>
      </c>
      <c r="L16" s="12">
        <f>M16+N16+O16+P16+Q16+R16</f>
        <v>23047.600000000002</v>
      </c>
      <c r="M16" s="12">
        <f>1249.1+11588.8+114.2+362</f>
        <v>13314.1</v>
      </c>
      <c r="N16" s="12">
        <f>3209.2+23.6</f>
        <v>3232.7999999999997</v>
      </c>
      <c r="O16" s="12">
        <v>782.6</v>
      </c>
      <c r="P16" s="12">
        <f>1996.8+598.2</f>
        <v>2595</v>
      </c>
      <c r="Q16" s="12">
        <v>1298.4</v>
      </c>
      <c r="R16" s="12">
        <v>1824.7</v>
      </c>
      <c r="S16" s="6"/>
    </row>
    <row r="17" spans="1:19" ht="56.25">
      <c r="A17" s="29"/>
      <c r="B17" s="8" t="s">
        <v>24</v>
      </c>
      <c r="C17" s="12">
        <v>2973.3</v>
      </c>
      <c r="D17" s="12">
        <f>E17+F17+G17+H17+I17+J17</f>
        <v>2973.3</v>
      </c>
      <c r="E17" s="12">
        <f>119.4+407.3</f>
        <v>526.7</v>
      </c>
      <c r="F17" s="12">
        <v>23.6</v>
      </c>
      <c r="G17" s="12"/>
      <c r="H17" s="12">
        <v>598.2</v>
      </c>
      <c r="I17" s="12"/>
      <c r="J17" s="12">
        <v>1824.8</v>
      </c>
      <c r="K17" s="12">
        <v>2922.7</v>
      </c>
      <c r="L17" s="12">
        <f>M17+N17+O17+P17+Q17+R17</f>
        <v>2922.7</v>
      </c>
      <c r="M17" s="12">
        <f>114.2+362</f>
        <v>476.2</v>
      </c>
      <c r="N17" s="12">
        <v>23.6</v>
      </c>
      <c r="O17" s="12"/>
      <c r="P17" s="12">
        <v>598.2</v>
      </c>
      <c r="Q17" s="12"/>
      <c r="R17" s="12">
        <v>1824.7</v>
      </c>
      <c r="S17" s="6">
        <f>N16+O18</f>
        <v>3572.1</v>
      </c>
    </row>
    <row r="18" spans="1:18" ht="93.75">
      <c r="A18" s="29"/>
      <c r="B18" s="8" t="s">
        <v>32</v>
      </c>
      <c r="C18" s="12">
        <v>339.3</v>
      </c>
      <c r="D18" s="12">
        <f>E18+F18+G18+H18+I18+J18</f>
        <v>339.3</v>
      </c>
      <c r="E18" s="12"/>
      <c r="F18" s="12"/>
      <c r="G18" s="12">
        <v>339.3</v>
      </c>
      <c r="H18" s="12"/>
      <c r="I18" s="12"/>
      <c r="J18" s="12"/>
      <c r="K18" s="12">
        <v>339.3</v>
      </c>
      <c r="L18" s="12">
        <f>M18+N18+O18+P18+Q18+R18</f>
        <v>339.3</v>
      </c>
      <c r="M18" s="12"/>
      <c r="N18" s="12"/>
      <c r="O18" s="12">
        <v>339.3</v>
      </c>
      <c r="P18" s="12"/>
      <c r="Q18" s="12"/>
      <c r="R18" s="12"/>
    </row>
    <row r="19" spans="1:18" ht="111.75" customHeight="1">
      <c r="A19" s="29"/>
      <c r="B19" s="8" t="s">
        <v>16</v>
      </c>
      <c r="C19" s="12">
        <v>12.9</v>
      </c>
      <c r="D19" s="12">
        <f>E19+F19+G19+H19+I19+J19</f>
        <v>12.9</v>
      </c>
      <c r="E19" s="12">
        <v>12.9</v>
      </c>
      <c r="F19" s="12"/>
      <c r="G19" s="12"/>
      <c r="H19" s="12"/>
      <c r="I19" s="12"/>
      <c r="J19" s="12"/>
      <c r="K19" s="12">
        <v>12.9</v>
      </c>
      <c r="L19" s="12">
        <f>M19+N19+O19+P19+Q19+R19</f>
        <v>12.9</v>
      </c>
      <c r="M19" s="12">
        <v>12.9</v>
      </c>
      <c r="N19" s="12"/>
      <c r="O19" s="12"/>
      <c r="P19" s="12"/>
      <c r="Q19" s="12"/>
      <c r="R19" s="12"/>
    </row>
    <row r="20" spans="1:18" ht="56.25" customHeight="1">
      <c r="A20" s="8" t="s">
        <v>11</v>
      </c>
      <c r="B20" s="8" t="s">
        <v>21</v>
      </c>
      <c r="C20" s="10">
        <v>14.68</v>
      </c>
      <c r="D20" s="10"/>
      <c r="E20" s="10"/>
      <c r="F20" s="10"/>
      <c r="G20" s="10"/>
      <c r="H20" s="11"/>
      <c r="I20" s="10"/>
      <c r="J20" s="11"/>
      <c r="K20" s="11">
        <f>(K16-K17-K18-K19)/K15*100</f>
        <v>10.86527307566132</v>
      </c>
      <c r="L20" s="10"/>
      <c r="M20" s="10"/>
      <c r="N20" s="10"/>
      <c r="O20" s="10"/>
      <c r="P20" s="11"/>
      <c r="Q20" s="11"/>
      <c r="R20" s="11"/>
    </row>
    <row r="21" spans="1:18" ht="18.75">
      <c r="A21" s="13"/>
      <c r="B21" s="14"/>
      <c r="C21" s="15"/>
      <c r="D21" s="15"/>
      <c r="E21" s="15"/>
      <c r="F21" s="15"/>
      <c r="G21" s="15"/>
      <c r="H21" s="21"/>
      <c r="I21" s="15"/>
      <c r="J21" s="21"/>
      <c r="K21" s="15"/>
      <c r="L21" s="15"/>
      <c r="M21" s="15"/>
      <c r="N21" s="15"/>
      <c r="O21" s="15"/>
      <c r="P21" s="21"/>
      <c r="Q21" s="21"/>
      <c r="R21" s="21"/>
    </row>
    <row r="22" spans="1:18" ht="18.75">
      <c r="A22" s="13"/>
      <c r="B22" s="14"/>
      <c r="C22" s="15"/>
      <c r="D22" s="15"/>
      <c r="E22" s="15"/>
      <c r="F22" s="15"/>
      <c r="G22" s="15"/>
      <c r="H22" s="21"/>
      <c r="I22" s="15"/>
      <c r="J22" s="21"/>
      <c r="K22" s="15"/>
      <c r="L22" s="15"/>
      <c r="M22" s="15"/>
      <c r="N22" s="15"/>
      <c r="O22" s="15"/>
      <c r="P22" s="21"/>
      <c r="Q22" s="21"/>
      <c r="R22" s="21"/>
    </row>
    <row r="23" spans="2:11" ht="18.75">
      <c r="B23" s="25" t="s">
        <v>13</v>
      </c>
      <c r="C23" s="25"/>
      <c r="D23" s="25"/>
      <c r="E23" s="25"/>
      <c r="F23" s="25"/>
      <c r="G23" s="25"/>
      <c r="H23" s="25"/>
      <c r="I23" s="25"/>
      <c r="J23" s="25"/>
      <c r="K23" s="25"/>
    </row>
    <row r="24" spans="2:18" ht="18.75">
      <c r="B24" s="7" t="s">
        <v>14</v>
      </c>
      <c r="C24" s="7"/>
      <c r="D24" s="7"/>
      <c r="E24" s="7"/>
      <c r="F24" s="7"/>
      <c r="G24" s="7"/>
      <c r="H24" s="22"/>
      <c r="I24" s="7"/>
      <c r="J24" s="22"/>
      <c r="K24" s="7"/>
      <c r="L24" s="7"/>
      <c r="M24" s="7"/>
      <c r="N24" s="7"/>
      <c r="O24" s="7"/>
      <c r="P24" s="22"/>
      <c r="Q24" s="22"/>
      <c r="R24" s="22"/>
    </row>
    <row r="25" spans="2:11" ht="18" customHeight="1">
      <c r="B25" s="25" t="s">
        <v>7</v>
      </c>
      <c r="C25" s="25"/>
      <c r="D25" s="25"/>
      <c r="E25" s="25"/>
      <c r="F25" s="25"/>
      <c r="G25" s="25"/>
      <c r="H25" s="25"/>
      <c r="I25" s="25"/>
      <c r="J25" s="25"/>
      <c r="K25" s="25"/>
    </row>
    <row r="26" ht="12.75" customHeight="1">
      <c r="B26" s="1"/>
    </row>
    <row r="27" spans="2:11" ht="18.75" customHeight="1">
      <c r="B27" s="25" t="s">
        <v>15</v>
      </c>
      <c r="C27" s="25"/>
      <c r="D27" s="25"/>
      <c r="E27" s="25"/>
      <c r="F27" s="25"/>
      <c r="G27" s="25"/>
      <c r="H27" s="25"/>
      <c r="I27" s="25"/>
      <c r="J27" s="25"/>
      <c r="K27" s="25"/>
    </row>
    <row r="28" spans="2:11" ht="18.75">
      <c r="B28" s="25" t="s">
        <v>6</v>
      </c>
      <c r="C28" s="25"/>
      <c r="D28" s="25"/>
      <c r="E28" s="25"/>
      <c r="F28" s="25"/>
      <c r="G28" s="25"/>
      <c r="H28" s="25"/>
      <c r="I28" s="25"/>
      <c r="J28" s="25"/>
      <c r="K28" s="25"/>
    </row>
    <row r="29" spans="2:18" ht="18">
      <c r="B29" s="4"/>
      <c r="C29" s="4"/>
      <c r="D29" s="4"/>
      <c r="E29" s="4"/>
      <c r="F29" s="4"/>
      <c r="G29" s="4"/>
      <c r="H29" s="23"/>
      <c r="I29" s="4"/>
      <c r="J29" s="23"/>
      <c r="K29" s="4"/>
      <c r="L29" s="4"/>
      <c r="M29" s="4"/>
      <c r="N29" s="4"/>
      <c r="O29" s="4"/>
      <c r="P29" s="23"/>
      <c r="Q29" s="23"/>
      <c r="R29" s="23"/>
    </row>
    <row r="30" ht="12.75">
      <c r="B30" s="5"/>
    </row>
  </sheetData>
  <sheetProtection/>
  <mergeCells count="14">
    <mergeCell ref="C2:K2"/>
    <mergeCell ref="B3:K3"/>
    <mergeCell ref="B4:K4"/>
    <mergeCell ref="B6:K6"/>
    <mergeCell ref="B7:K7"/>
    <mergeCell ref="B9:K9"/>
    <mergeCell ref="B27:K27"/>
    <mergeCell ref="B28:K28"/>
    <mergeCell ref="B10:K10"/>
    <mergeCell ref="B13:B14"/>
    <mergeCell ref="C13:C14"/>
    <mergeCell ref="A16:A19"/>
    <mergeCell ref="B23:K23"/>
    <mergeCell ref="B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ignatievatg</cp:lastModifiedBy>
  <cp:lastPrinted>2019-01-17T12:40:05Z</cp:lastPrinted>
  <dcterms:created xsi:type="dcterms:W3CDTF">2009-09-28T11:02:19Z</dcterms:created>
  <dcterms:modified xsi:type="dcterms:W3CDTF">2019-01-30T08:39:27Z</dcterms:modified>
  <cp:category/>
  <cp:version/>
  <cp:contentType/>
  <cp:contentStatus/>
</cp:coreProperties>
</file>