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8985" windowHeight="10380"/>
  </bookViews>
  <sheets>
    <sheet name="расходы " sheetId="3" r:id="rId1"/>
  </sheets>
  <calcPr calcId="145621"/>
</workbook>
</file>

<file path=xl/calcChain.xml><?xml version="1.0" encoding="utf-8"?>
<calcChain xmlns="http://schemas.openxmlformats.org/spreadsheetml/2006/main">
  <c r="J7" i="3" l="1"/>
  <c r="J8" i="3"/>
  <c r="J9" i="3"/>
  <c r="J10" i="3"/>
  <c r="J12" i="3"/>
  <c r="J13" i="3"/>
  <c r="J15" i="3"/>
  <c r="J17" i="3"/>
  <c r="J18" i="3"/>
  <c r="J20" i="3"/>
  <c r="J22" i="3"/>
  <c r="J23" i="3"/>
  <c r="J24" i="3"/>
  <c r="J26" i="3"/>
  <c r="J27" i="3"/>
  <c r="J31" i="3"/>
  <c r="J32" i="3"/>
  <c r="J33" i="3"/>
  <c r="J34" i="3"/>
  <c r="J35" i="3"/>
  <c r="J37" i="3"/>
  <c r="J38" i="3"/>
  <c r="J41" i="3"/>
  <c r="J43" i="3"/>
  <c r="J46" i="3"/>
  <c r="J49" i="3"/>
  <c r="J51" i="3"/>
  <c r="H7" i="3"/>
  <c r="H8" i="3"/>
  <c r="H9" i="3"/>
  <c r="H10" i="3"/>
  <c r="H12" i="3"/>
  <c r="H13" i="3"/>
  <c r="H15" i="3"/>
  <c r="H17" i="3"/>
  <c r="H18" i="3"/>
  <c r="H20" i="3"/>
  <c r="H22" i="3"/>
  <c r="H23" i="3"/>
  <c r="H24" i="3"/>
  <c r="H26" i="3"/>
  <c r="H27" i="3"/>
  <c r="H31" i="3"/>
  <c r="H32" i="3"/>
  <c r="H33" i="3"/>
  <c r="H34" i="3"/>
  <c r="H35" i="3"/>
  <c r="H37" i="3"/>
  <c r="H38" i="3"/>
  <c r="H41" i="3"/>
  <c r="H43" i="3"/>
  <c r="H46" i="3"/>
  <c r="H49" i="3"/>
  <c r="H51" i="3"/>
  <c r="F7" i="3"/>
  <c r="F8" i="3"/>
  <c r="F9" i="3"/>
  <c r="F10" i="3"/>
  <c r="F13" i="3"/>
  <c r="F15" i="3"/>
  <c r="F18" i="3"/>
  <c r="F20" i="3"/>
  <c r="F21" i="3"/>
  <c r="F23" i="3"/>
  <c r="F24" i="3"/>
  <c r="F26" i="3"/>
  <c r="F27" i="3"/>
  <c r="F31" i="3"/>
  <c r="F32" i="3"/>
  <c r="F33" i="3"/>
  <c r="F34" i="3"/>
  <c r="F35" i="3"/>
  <c r="F37" i="3"/>
  <c r="F38" i="3"/>
  <c r="F41" i="3"/>
  <c r="F43" i="3"/>
  <c r="F46" i="3"/>
  <c r="F49" i="3"/>
  <c r="F51" i="3"/>
  <c r="D7" i="3"/>
  <c r="D8" i="3"/>
  <c r="D9" i="3"/>
  <c r="D10" i="3"/>
  <c r="D13" i="3"/>
  <c r="D15" i="3"/>
  <c r="D20" i="3"/>
  <c r="D23" i="3"/>
  <c r="D24" i="3"/>
  <c r="D26" i="3"/>
  <c r="D27" i="3"/>
  <c r="D29" i="3"/>
  <c r="D31" i="3"/>
  <c r="D32" i="3"/>
  <c r="D33" i="3"/>
  <c r="D34" i="3"/>
  <c r="D35" i="3"/>
  <c r="D37" i="3"/>
  <c r="D38" i="3"/>
  <c r="D41" i="3"/>
  <c r="D42" i="3"/>
  <c r="D43" i="3"/>
  <c r="D44" i="3"/>
  <c r="D46" i="3"/>
  <c r="D47" i="3"/>
  <c r="D49" i="3"/>
  <c r="D51" i="3"/>
  <c r="I16" i="3"/>
  <c r="G16" i="3"/>
  <c r="E16" i="3"/>
  <c r="F16" i="3" s="1"/>
  <c r="C16" i="3"/>
  <c r="B16" i="3"/>
  <c r="I50" i="3"/>
  <c r="J50" i="3" s="1"/>
  <c r="G50" i="3"/>
  <c r="H50" i="3" s="1"/>
  <c r="E50" i="3"/>
  <c r="F50" i="3" s="1"/>
  <c r="I48" i="3"/>
  <c r="J48" i="3" s="1"/>
  <c r="G48" i="3"/>
  <c r="H48" i="3" s="1"/>
  <c r="E48" i="3"/>
  <c r="F48" i="3" s="1"/>
  <c r="I45" i="3"/>
  <c r="J45" i="3" s="1"/>
  <c r="G45" i="3"/>
  <c r="H45" i="3" s="1"/>
  <c r="E45" i="3"/>
  <c r="F45" i="3" s="1"/>
  <c r="I40" i="3"/>
  <c r="G40" i="3"/>
  <c r="E40" i="3"/>
  <c r="I36" i="3"/>
  <c r="G36" i="3"/>
  <c r="E36" i="3"/>
  <c r="I30" i="3"/>
  <c r="G30" i="3"/>
  <c r="E30" i="3"/>
  <c r="F30" i="3" s="1"/>
  <c r="I28" i="3"/>
  <c r="G28" i="3"/>
  <c r="E28" i="3"/>
  <c r="I25" i="3"/>
  <c r="J25" i="3" s="1"/>
  <c r="G25" i="3"/>
  <c r="H25" i="3" s="1"/>
  <c r="E25" i="3"/>
  <c r="F25" i="3" s="1"/>
  <c r="I19" i="3"/>
  <c r="J19" i="3" s="1"/>
  <c r="G19" i="3"/>
  <c r="H19" i="3" s="1"/>
  <c r="E19" i="3"/>
  <c r="F19" i="3" s="1"/>
  <c r="I14" i="3"/>
  <c r="J14" i="3" s="1"/>
  <c r="G14" i="3"/>
  <c r="H14" i="3" s="1"/>
  <c r="E14" i="3"/>
  <c r="F14" i="3" s="1"/>
  <c r="I6" i="3"/>
  <c r="G6" i="3"/>
  <c r="E6" i="3"/>
  <c r="C6" i="3"/>
  <c r="C14" i="3"/>
  <c r="C19" i="3"/>
  <c r="C25" i="3"/>
  <c r="C28" i="3"/>
  <c r="C30" i="3"/>
  <c r="C36" i="3"/>
  <c r="C40" i="3"/>
  <c r="C45" i="3"/>
  <c r="C48" i="3"/>
  <c r="C50" i="3"/>
  <c r="H36" i="3" l="1"/>
  <c r="J36" i="3"/>
  <c r="H30" i="3"/>
  <c r="J30" i="3"/>
  <c r="J16" i="3"/>
  <c r="H16" i="3"/>
  <c r="F40" i="3"/>
  <c r="J40" i="3"/>
  <c r="H40" i="3"/>
  <c r="F36" i="3"/>
  <c r="G52" i="3"/>
  <c r="I52" i="3"/>
  <c r="E52" i="3"/>
  <c r="H52" i="3" s="1"/>
  <c r="C52" i="3"/>
  <c r="F52" i="3" l="1"/>
  <c r="J52" i="3"/>
  <c r="B50" i="3"/>
  <c r="D50" i="3" s="1"/>
  <c r="B48" i="3"/>
  <c r="D48" i="3" s="1"/>
  <c r="B45" i="3"/>
  <c r="D45" i="3" s="1"/>
  <c r="B40" i="3"/>
  <c r="D40" i="3" s="1"/>
  <c r="B36" i="3"/>
  <c r="D36" i="3" s="1"/>
  <c r="B30" i="3"/>
  <c r="D30" i="3" s="1"/>
  <c r="B28" i="3"/>
  <c r="D28" i="3" s="1"/>
  <c r="B25" i="3"/>
  <c r="D25" i="3" s="1"/>
  <c r="B19" i="3"/>
  <c r="D19" i="3" s="1"/>
  <c r="B6" i="3"/>
  <c r="B14" i="3" l="1"/>
  <c r="D14" i="3" s="1"/>
  <c r="F6" i="3"/>
  <c r="B52" i="3" l="1"/>
  <c r="D52" i="3" s="1"/>
  <c r="D6" i="3"/>
  <c r="H6" i="3"/>
  <c r="J6" i="3"/>
</calcChain>
</file>

<file path=xl/comments1.xml><?xml version="1.0" encoding="utf-8"?>
<comments xmlns="http://schemas.openxmlformats.org/spreadsheetml/2006/main">
  <authors>
    <author>Автор</author>
  </authors>
  <commentList>
    <comment ref="A18" authorId="0">
      <text>
        <r>
          <rPr>
            <sz val="8"/>
            <color indexed="81"/>
            <rFont val="Tahoma"/>
            <family val="2"/>
            <charset val="204"/>
          </rPr>
          <t>T2_0503317 (Итог уровня 1)</t>
        </r>
      </text>
    </comment>
  </commentList>
</comments>
</file>

<file path=xl/sharedStrings.xml><?xml version="1.0" encoding="utf-8"?>
<sst xmlns="http://schemas.openxmlformats.org/spreadsheetml/2006/main" count="61" uniqueCount="61">
  <si>
    <t>Наименование показателей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</si>
  <si>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</si>
  <si>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</si>
  <si>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</si>
  <si>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Федервции,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</si>
  <si>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</si>
  <si>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</si>
  <si>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</si>
  <si>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</si>
  <si>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</si>
  <si>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</si>
  <si>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</si>
  <si>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   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</si>
  <si>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</si>
  <si>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</si>
  <si>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</si>
  <si>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</si>
  <si>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Дорожное хозяйство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</si>
  <si>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</si>
  <si>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</si>
  <si>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</si>
  <si>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</si>
  <si>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</si>
  <si>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</si>
  <si>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</si>
  <si>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</si>
  <si>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</si>
  <si>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</si>
  <si>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</si>
  <si>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</si>
  <si>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</si>
  <si>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</si>
  <si>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</si>
  <si>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</si>
  <si>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</si>
  <si>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</si>
  <si>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</si>
  <si>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</si>
  <si>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</si>
  <si>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</si>
  <si>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</si>
  <si>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</si>
  <si>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</si>
  <si>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ВСЕГО РАСХОДОВ</t>
  </si>
  <si>
    <t>2020 год</t>
  </si>
  <si>
    <t>в % к 2019 году</t>
  </si>
  <si>
    <t>Охрана окружающей среды</t>
  </si>
  <si>
    <t>Другие вопросы в области охраны окружающей среды</t>
  </si>
  <si>
    <t>в % к ожидаемому исполнению 2018 года</t>
  </si>
  <si>
    <t>2021 год</t>
  </si>
  <si>
    <t>в % к 2020 году</t>
  </si>
  <si>
    <t>2</t>
  </si>
  <si>
    <t>3</t>
  </si>
  <si>
    <t>Исполн. бюджета района за  2018 год</t>
  </si>
  <si>
    <t>Расходы  бюджета  муниципального района на 2020-2022 годы по разделам и подразделам классификации расходов бюджетов в сравнении с 2018 годом и ожидаемым исполнением за 2019 год</t>
  </si>
  <si>
    <t>Ожидаемое исполнение за 2019 год</t>
  </si>
  <si>
    <t>% роста, (снижения) к исполн. за 2018 год</t>
  </si>
  <si>
    <t>2022 год</t>
  </si>
  <si>
    <t>Защита населения и территории от чрезвычайных ситуаций природного итехногенного характера, гражданская оборона</t>
  </si>
  <si>
    <t>Транспорт</t>
  </si>
  <si>
    <t>Молодежная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</si>
</sst>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2" borderId="0"/>
    <xf numFmtId="4" fontId="10" fillId="3" borderId="5">
      <alignment horizontal="right" vertical="top" shrinkToFit="1"/>
    </xf>
  </cellStyleXfs>
  <cellXfs count="28">
    <xf numFmtId="0" fontId="0" fillId="0" borderId="0" xfId="0"/>
    <xf numFmtId="49" fontId="1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right" shrinkToFit="1"/>
    </xf>
    <xf numFmtId="164" fontId="2" fillId="0" borderId="3" xfId="0" applyNumberFormat="1" applyFont="1" applyFill="1" applyBorder="1" applyAlignment="1">
      <alignment horizontal="right" shrinkToFi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165" fontId="8" fillId="0" borderId="3" xfId="0" applyNumberFormat="1" applyFont="1" applyFill="1" applyBorder="1"/>
    <xf numFmtId="0" fontId="8" fillId="0" borderId="3" xfId="0" applyFont="1" applyFill="1" applyBorder="1"/>
    <xf numFmtId="0" fontId="8" fillId="0" borderId="0" xfId="0" applyFont="1" applyFill="1"/>
    <xf numFmtId="0" fontId="9" fillId="0" borderId="0" xfId="0" applyFont="1" applyFill="1"/>
    <xf numFmtId="49" fontId="2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/>
    <xf numFmtId="0" fontId="8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/>
    <xf numFmtId="164" fontId="2" fillId="0" borderId="3" xfId="0" applyNumberFormat="1" applyFont="1" applyFill="1" applyBorder="1"/>
    <xf numFmtId="0" fontId="7" fillId="0" borderId="3" xfId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 wrapText="1"/>
    </xf>
    <xf numFmtId="0" fontId="8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wrapText="1"/>
    </xf>
  </cellXfs>
  <cellStyles count="3">
    <cellStyle name="xl39" xfId="2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G52" sqref="G52"/>
    </sheetView>
  </sheetViews>
  <sheetFormatPr defaultColWidth="18.85546875" defaultRowHeight="15" x14ac:dyDescent="0.2"/>
  <cols>
    <col min="1" max="1" width="43.42578125" style="17" customWidth="1"/>
    <col min="2" max="2" width="14.85546875" style="17" customWidth="1"/>
    <col min="3" max="3" width="14" style="17" customWidth="1"/>
    <col min="4" max="4" width="13" style="11" customWidth="1"/>
    <col min="5" max="5" width="13.42578125" style="11" customWidth="1"/>
    <col min="6" max="6" width="14.5703125" style="11" customWidth="1"/>
    <col min="7" max="7" width="13.42578125" style="11" customWidth="1"/>
    <col min="8" max="8" width="11.7109375" style="11" customWidth="1"/>
    <col min="9" max="9" width="13.85546875" style="11" customWidth="1"/>
    <col min="10" max="10" width="11.28515625" style="11" customWidth="1"/>
    <col min="11" max="16384" width="18.85546875" style="11"/>
  </cols>
  <sheetData>
    <row r="1" spans="1:10" ht="47.25" customHeight="1" x14ac:dyDescent="0.3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26"/>
      <c r="B2" s="26"/>
      <c r="C2" s="26"/>
    </row>
    <row r="3" spans="1:10" ht="63" x14ac:dyDescent="0.25">
      <c r="A3" s="1" t="s">
        <v>0</v>
      </c>
      <c r="B3" s="1" t="s">
        <v>53</v>
      </c>
      <c r="C3" s="1" t="s">
        <v>55</v>
      </c>
      <c r="D3" s="2" t="s">
        <v>56</v>
      </c>
      <c r="E3" s="22" t="s">
        <v>44</v>
      </c>
      <c r="F3" s="22" t="s">
        <v>48</v>
      </c>
      <c r="G3" s="22" t="s">
        <v>49</v>
      </c>
      <c r="H3" s="22" t="s">
        <v>45</v>
      </c>
      <c r="I3" s="22" t="s">
        <v>57</v>
      </c>
      <c r="J3" s="22" t="s">
        <v>50</v>
      </c>
    </row>
    <row r="4" spans="1:10" ht="15.75" x14ac:dyDescent="0.25">
      <c r="A4" s="3">
        <v>1</v>
      </c>
      <c r="B4" s="3" t="s">
        <v>51</v>
      </c>
      <c r="C4" s="13" t="s">
        <v>52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ht="15.75" x14ac:dyDescent="0.25">
      <c r="A5" s="4" t="s">
        <v>1</v>
      </c>
      <c r="B5" s="4"/>
      <c r="C5" s="14"/>
      <c r="D5" s="9"/>
      <c r="E5" s="10"/>
      <c r="F5" s="10"/>
      <c r="G5" s="10"/>
      <c r="H5" s="10"/>
      <c r="I5" s="10"/>
      <c r="J5" s="10"/>
    </row>
    <row r="6" spans="1:10" s="12" customFormat="1" ht="15.75" x14ac:dyDescent="0.25">
      <c r="A6" s="2" t="s">
        <v>2</v>
      </c>
      <c r="B6" s="5">
        <f>SUM(B7:B13)</f>
        <v>46933.1</v>
      </c>
      <c r="C6" s="5">
        <f>SUM(C7:C13)</f>
        <v>54539.4</v>
      </c>
      <c r="D6" s="20">
        <f>C6/B6*100</f>
        <v>116.2066856866476</v>
      </c>
      <c r="E6" s="5">
        <f>SUM(E7:E13)</f>
        <v>57421.8</v>
      </c>
      <c r="F6" s="20">
        <f>E6/C6*100</f>
        <v>105.28498663351633</v>
      </c>
      <c r="G6" s="5">
        <f>SUM(G7:G13)</f>
        <v>57019.799999999996</v>
      </c>
      <c r="H6" s="20">
        <f>G6/E6*100</f>
        <v>99.299917452953395</v>
      </c>
      <c r="I6" s="5">
        <f>SUM(I7:I13)</f>
        <v>63817.899999999994</v>
      </c>
      <c r="J6" s="20">
        <f>I6/G6*100</f>
        <v>111.92234978025178</v>
      </c>
    </row>
    <row r="7" spans="1:10" ht="63" x14ac:dyDescent="0.25">
      <c r="A7" s="7" t="s">
        <v>3</v>
      </c>
      <c r="B7" s="6">
        <v>1602.5</v>
      </c>
      <c r="C7" s="6">
        <v>1050.4000000000001</v>
      </c>
      <c r="D7" s="21">
        <f t="shared" ref="D7:D52" si="0">C7/B7*100</f>
        <v>65.547581903276139</v>
      </c>
      <c r="E7" s="21">
        <v>2153.8000000000002</v>
      </c>
      <c r="F7" s="21">
        <f t="shared" ref="F7:F52" si="1">E7/C7*100</f>
        <v>205.04569687738004</v>
      </c>
      <c r="G7" s="21">
        <v>2153.8000000000002</v>
      </c>
      <c r="H7" s="21">
        <f t="shared" ref="H7:H52" si="2">G7/E7*100</f>
        <v>100</v>
      </c>
      <c r="I7" s="21">
        <v>2153.8000000000002</v>
      </c>
      <c r="J7" s="21">
        <f t="shared" ref="J7:J52" si="3">I7/G7*100</f>
        <v>100</v>
      </c>
    </row>
    <row r="8" spans="1:10" ht="94.5" x14ac:dyDescent="0.25">
      <c r="A8" s="7" t="s">
        <v>4</v>
      </c>
      <c r="B8" s="6">
        <v>26757.5</v>
      </c>
      <c r="C8" s="6">
        <v>31800.5</v>
      </c>
      <c r="D8" s="21">
        <f t="shared" si="0"/>
        <v>118.8470522283472</v>
      </c>
      <c r="E8" s="21">
        <v>33665.4</v>
      </c>
      <c r="F8" s="21">
        <f t="shared" si="1"/>
        <v>105.86437320167923</v>
      </c>
      <c r="G8" s="21">
        <v>32434.7</v>
      </c>
      <c r="H8" s="21">
        <f t="shared" si="2"/>
        <v>96.344317905030081</v>
      </c>
      <c r="I8" s="21">
        <v>32434.7</v>
      </c>
      <c r="J8" s="21">
        <f t="shared" si="3"/>
        <v>100</v>
      </c>
    </row>
    <row r="9" spans="1:10" ht="15.75" x14ac:dyDescent="0.25">
      <c r="A9" s="7" t="s">
        <v>5</v>
      </c>
      <c r="B9" s="6">
        <v>322.8</v>
      </c>
      <c r="C9" s="6">
        <v>45.5</v>
      </c>
      <c r="D9" s="21">
        <f t="shared" si="0"/>
        <v>14.09541511771995</v>
      </c>
      <c r="E9" s="21">
        <v>42.5</v>
      </c>
      <c r="F9" s="21">
        <f t="shared" si="1"/>
        <v>93.406593406593402</v>
      </c>
      <c r="G9" s="21">
        <v>44.2</v>
      </c>
      <c r="H9" s="21">
        <f t="shared" si="2"/>
        <v>104</v>
      </c>
      <c r="I9" s="21">
        <v>275.7</v>
      </c>
      <c r="J9" s="21">
        <f t="shared" si="3"/>
        <v>623.75565610859724</v>
      </c>
    </row>
    <row r="10" spans="1:10" ht="63" x14ac:dyDescent="0.25">
      <c r="A10" s="7" t="s">
        <v>6</v>
      </c>
      <c r="B10" s="6">
        <v>6916.8</v>
      </c>
      <c r="C10" s="6">
        <v>8316.6</v>
      </c>
      <c r="D10" s="21">
        <f t="shared" si="0"/>
        <v>120.23768216516308</v>
      </c>
      <c r="E10" s="21">
        <v>8595.1</v>
      </c>
      <c r="F10" s="21">
        <f t="shared" si="1"/>
        <v>103.34872423827044</v>
      </c>
      <c r="G10" s="21">
        <v>7959.1</v>
      </c>
      <c r="H10" s="21">
        <f t="shared" si="2"/>
        <v>92.600435131644772</v>
      </c>
      <c r="I10" s="21">
        <v>7947.1</v>
      </c>
      <c r="J10" s="21">
        <f t="shared" si="3"/>
        <v>99.849229184204248</v>
      </c>
    </row>
    <row r="11" spans="1:10" ht="31.5" hidden="1" x14ac:dyDescent="0.25">
      <c r="A11" s="7" t="s">
        <v>7</v>
      </c>
      <c r="B11" s="6"/>
      <c r="C11" s="6"/>
      <c r="D11" s="21"/>
      <c r="E11" s="21">
        <v>0</v>
      </c>
      <c r="F11" s="21"/>
      <c r="G11" s="21">
        <v>0</v>
      </c>
      <c r="H11" s="21"/>
      <c r="I11" s="21">
        <v>0</v>
      </c>
      <c r="J11" s="21"/>
    </row>
    <row r="12" spans="1:10" ht="15.75" x14ac:dyDescent="0.25">
      <c r="A12" s="7" t="s">
        <v>8</v>
      </c>
      <c r="B12" s="6"/>
      <c r="C12" s="6"/>
      <c r="D12" s="21"/>
      <c r="E12" s="21">
        <v>300</v>
      </c>
      <c r="F12" s="21"/>
      <c r="G12" s="21">
        <v>400</v>
      </c>
      <c r="H12" s="21">
        <f t="shared" si="2"/>
        <v>133.33333333333331</v>
      </c>
      <c r="I12" s="21">
        <v>400</v>
      </c>
      <c r="J12" s="21">
        <f t="shared" si="3"/>
        <v>100</v>
      </c>
    </row>
    <row r="13" spans="1:10" ht="15.75" x14ac:dyDescent="0.25">
      <c r="A13" s="7" t="s">
        <v>9</v>
      </c>
      <c r="B13" s="6">
        <v>11333.5</v>
      </c>
      <c r="C13" s="6">
        <v>13326.4</v>
      </c>
      <c r="D13" s="21">
        <f t="shared" si="0"/>
        <v>117.58415317421802</v>
      </c>
      <c r="E13" s="21">
        <v>12665</v>
      </c>
      <c r="F13" s="21">
        <f t="shared" si="1"/>
        <v>95.036919197982954</v>
      </c>
      <c r="G13" s="21">
        <v>14028</v>
      </c>
      <c r="H13" s="21">
        <f t="shared" si="2"/>
        <v>110.76194236083697</v>
      </c>
      <c r="I13" s="21">
        <v>20606.599999999999</v>
      </c>
      <c r="J13" s="21">
        <f t="shared" si="3"/>
        <v>146.89620758483034</v>
      </c>
    </row>
    <row r="14" spans="1:10" s="12" customFormat="1" ht="15.75" x14ac:dyDescent="0.25">
      <c r="A14" s="2" t="s">
        <v>10</v>
      </c>
      <c r="B14" s="5">
        <f t="shared" ref="B14:I14" si="4">B15</f>
        <v>695.5</v>
      </c>
      <c r="C14" s="5">
        <f t="shared" si="4"/>
        <v>715.7</v>
      </c>
      <c r="D14" s="20">
        <f t="shared" si="0"/>
        <v>102.90438533429189</v>
      </c>
      <c r="E14" s="5">
        <f t="shared" si="4"/>
        <v>728.1</v>
      </c>
      <c r="F14" s="20">
        <f t="shared" si="1"/>
        <v>101.73256951236552</v>
      </c>
      <c r="G14" s="5">
        <f t="shared" si="4"/>
        <v>735.2</v>
      </c>
      <c r="H14" s="20">
        <f t="shared" si="2"/>
        <v>100.97514077736575</v>
      </c>
      <c r="I14" s="5">
        <f t="shared" si="4"/>
        <v>765.2</v>
      </c>
      <c r="J14" s="20">
        <f t="shared" si="3"/>
        <v>104.08052230685527</v>
      </c>
    </row>
    <row r="15" spans="1:10" ht="15.75" x14ac:dyDescent="0.25">
      <c r="A15" s="7" t="s">
        <v>11</v>
      </c>
      <c r="B15" s="6">
        <v>695.5</v>
      </c>
      <c r="C15" s="6">
        <v>715.7</v>
      </c>
      <c r="D15" s="21">
        <f t="shared" si="0"/>
        <v>102.90438533429189</v>
      </c>
      <c r="E15" s="21">
        <v>728.1</v>
      </c>
      <c r="F15" s="21">
        <f t="shared" si="1"/>
        <v>101.73256951236552</v>
      </c>
      <c r="G15" s="21">
        <v>735.2</v>
      </c>
      <c r="H15" s="21">
        <f t="shared" si="2"/>
        <v>100.97514077736575</v>
      </c>
      <c r="I15" s="21">
        <v>765.2</v>
      </c>
      <c r="J15" s="21">
        <f t="shared" si="3"/>
        <v>104.08052230685527</v>
      </c>
    </row>
    <row r="16" spans="1:10" s="12" customFormat="1" ht="31.5" x14ac:dyDescent="0.25">
      <c r="A16" s="2" t="s">
        <v>12</v>
      </c>
      <c r="B16" s="5">
        <f>SUM(B17:B18)</f>
        <v>0</v>
      </c>
      <c r="C16" s="5">
        <f>SUM(C17:C18)</f>
        <v>35</v>
      </c>
      <c r="D16" s="20"/>
      <c r="E16" s="5">
        <f>SUM(E17:E18)</f>
        <v>2621.8</v>
      </c>
      <c r="F16" s="20">
        <f t="shared" si="1"/>
        <v>7490.8571428571431</v>
      </c>
      <c r="G16" s="5">
        <f>SUM(G17:G18)</f>
        <v>2621.8</v>
      </c>
      <c r="H16" s="20">
        <f t="shared" si="2"/>
        <v>100</v>
      </c>
      <c r="I16" s="5">
        <f>SUM(I17:I18)</f>
        <v>2621.8</v>
      </c>
      <c r="J16" s="20">
        <f t="shared" si="3"/>
        <v>100</v>
      </c>
    </row>
    <row r="17" spans="1:10" ht="63" x14ac:dyDescent="0.25">
      <c r="A17" s="7" t="s">
        <v>58</v>
      </c>
      <c r="B17" s="6"/>
      <c r="C17" s="6"/>
      <c r="D17" s="21"/>
      <c r="E17" s="6">
        <v>2551.8000000000002</v>
      </c>
      <c r="F17" s="21"/>
      <c r="G17" s="6">
        <v>2551.8000000000002</v>
      </c>
      <c r="H17" s="21">
        <f t="shared" si="2"/>
        <v>100</v>
      </c>
      <c r="I17" s="6">
        <v>2551.8000000000002</v>
      </c>
      <c r="J17" s="21">
        <f t="shared" si="3"/>
        <v>100</v>
      </c>
    </row>
    <row r="18" spans="1:10" ht="47.25" x14ac:dyDescent="0.25">
      <c r="A18" s="27" t="s">
        <v>13</v>
      </c>
      <c r="B18" s="6">
        <v>0</v>
      </c>
      <c r="C18" s="6">
        <v>35</v>
      </c>
      <c r="D18" s="21"/>
      <c r="E18" s="21">
        <v>70</v>
      </c>
      <c r="F18" s="21">
        <f t="shared" si="1"/>
        <v>200</v>
      </c>
      <c r="G18" s="21">
        <v>70</v>
      </c>
      <c r="H18" s="21">
        <f t="shared" si="2"/>
        <v>100</v>
      </c>
      <c r="I18" s="21">
        <v>70</v>
      </c>
      <c r="J18" s="21">
        <f t="shared" si="3"/>
        <v>100</v>
      </c>
    </row>
    <row r="19" spans="1:10" s="12" customFormat="1" ht="15.75" x14ac:dyDescent="0.25">
      <c r="A19" s="2" t="s">
        <v>14</v>
      </c>
      <c r="B19" s="5">
        <f>SUM(B20:B24)</f>
        <v>30344.5</v>
      </c>
      <c r="C19" s="5">
        <f>SUM(C20:C24)</f>
        <v>17768.599999999999</v>
      </c>
      <c r="D19" s="20">
        <f t="shared" si="0"/>
        <v>58.556245777653281</v>
      </c>
      <c r="E19" s="5">
        <f>SUM(E20:E24)</f>
        <v>16445.3</v>
      </c>
      <c r="F19" s="20">
        <f t="shared" si="1"/>
        <v>92.552592776020632</v>
      </c>
      <c r="G19" s="5">
        <f>SUM(G20:G24)</f>
        <v>16169</v>
      </c>
      <c r="H19" s="20">
        <f t="shared" si="2"/>
        <v>98.319884708700968</v>
      </c>
      <c r="I19" s="5">
        <f>SUM(I20:I24)</f>
        <v>16440.899999999998</v>
      </c>
      <c r="J19" s="20">
        <f t="shared" si="3"/>
        <v>101.68161296307747</v>
      </c>
    </row>
    <row r="20" spans="1:10" ht="15.75" x14ac:dyDescent="0.25">
      <c r="A20" s="7" t="s">
        <v>15</v>
      </c>
      <c r="B20" s="6">
        <v>182.1</v>
      </c>
      <c r="C20" s="6">
        <v>239.9</v>
      </c>
      <c r="D20" s="21">
        <f t="shared" si="0"/>
        <v>131.74080175727622</v>
      </c>
      <c r="E20" s="21">
        <v>539.9</v>
      </c>
      <c r="F20" s="21">
        <f t="shared" si="1"/>
        <v>225.05210504376819</v>
      </c>
      <c r="G20" s="21">
        <v>239.9</v>
      </c>
      <c r="H20" s="21">
        <f t="shared" si="2"/>
        <v>44.434154473050569</v>
      </c>
      <c r="I20" s="21">
        <v>239.9</v>
      </c>
      <c r="J20" s="21">
        <f t="shared" si="3"/>
        <v>100</v>
      </c>
    </row>
    <row r="21" spans="1:10" ht="15.75" x14ac:dyDescent="0.25">
      <c r="A21" s="7" t="s">
        <v>16</v>
      </c>
      <c r="B21" s="6">
        <v>0</v>
      </c>
      <c r="C21" s="6">
        <v>1000</v>
      </c>
      <c r="D21" s="21"/>
      <c r="E21" s="21">
        <v>0</v>
      </c>
      <c r="F21" s="21">
        <f t="shared" si="1"/>
        <v>0</v>
      </c>
      <c r="G21" s="21">
        <v>0</v>
      </c>
      <c r="H21" s="21"/>
      <c r="I21" s="21">
        <v>0</v>
      </c>
      <c r="J21" s="21"/>
    </row>
    <row r="22" spans="1:10" ht="15.75" x14ac:dyDescent="0.25">
      <c r="A22" s="7" t="s">
        <v>59</v>
      </c>
      <c r="B22" s="6"/>
      <c r="C22" s="6"/>
      <c r="D22" s="21"/>
      <c r="E22" s="21">
        <v>6560.7</v>
      </c>
      <c r="F22" s="21"/>
      <c r="G22" s="21">
        <v>6560.7</v>
      </c>
      <c r="H22" s="21">
        <f t="shared" si="2"/>
        <v>100</v>
      </c>
      <c r="I22" s="21">
        <v>6560.7</v>
      </c>
      <c r="J22" s="21">
        <f t="shared" si="3"/>
        <v>100</v>
      </c>
    </row>
    <row r="23" spans="1:10" ht="15.75" x14ac:dyDescent="0.25">
      <c r="A23" s="7" t="s">
        <v>17</v>
      </c>
      <c r="B23" s="6">
        <v>7875.8</v>
      </c>
      <c r="C23" s="6">
        <v>12969.2</v>
      </c>
      <c r="D23" s="21">
        <f t="shared" si="0"/>
        <v>164.67152543233703</v>
      </c>
      <c r="E23" s="21">
        <v>9040.7000000000007</v>
      </c>
      <c r="F23" s="21">
        <f t="shared" si="1"/>
        <v>69.70900286833421</v>
      </c>
      <c r="G23" s="21">
        <v>9164.4</v>
      </c>
      <c r="H23" s="21">
        <f t="shared" si="2"/>
        <v>101.36825688276349</v>
      </c>
      <c r="I23" s="21">
        <v>9436.2999999999993</v>
      </c>
      <c r="J23" s="21">
        <f t="shared" si="3"/>
        <v>102.96691545545806</v>
      </c>
    </row>
    <row r="24" spans="1:10" ht="31.5" x14ac:dyDescent="0.25">
      <c r="A24" s="7" t="s">
        <v>18</v>
      </c>
      <c r="B24" s="6">
        <v>22286.6</v>
      </c>
      <c r="C24" s="6">
        <v>3559.5</v>
      </c>
      <c r="D24" s="21">
        <f t="shared" si="0"/>
        <v>15.971480620642001</v>
      </c>
      <c r="E24" s="21">
        <v>304</v>
      </c>
      <c r="F24" s="21">
        <f t="shared" si="1"/>
        <v>8.5405253546846467</v>
      </c>
      <c r="G24" s="21">
        <v>204</v>
      </c>
      <c r="H24" s="21">
        <f t="shared" si="2"/>
        <v>67.10526315789474</v>
      </c>
      <c r="I24" s="21">
        <v>204</v>
      </c>
      <c r="J24" s="21">
        <f t="shared" si="3"/>
        <v>100</v>
      </c>
    </row>
    <row r="25" spans="1:10" s="12" customFormat="1" ht="15.75" x14ac:dyDescent="0.25">
      <c r="A25" s="2" t="s">
        <v>19</v>
      </c>
      <c r="B25" s="5">
        <f>SUM(B26:B27)</f>
        <v>905.2</v>
      </c>
      <c r="C25" s="5">
        <f>SUM(C26:C27)</f>
        <v>1240.5999999999999</v>
      </c>
      <c r="D25" s="20">
        <f t="shared" si="0"/>
        <v>137.05258506407424</v>
      </c>
      <c r="E25" s="5">
        <f>SUM(E26:E27)</f>
        <v>1516.3000000000002</v>
      </c>
      <c r="F25" s="20">
        <f t="shared" si="1"/>
        <v>122.22311784620348</v>
      </c>
      <c r="G25" s="5">
        <f>SUM(G26:G27)</f>
        <v>878.3</v>
      </c>
      <c r="H25" s="20">
        <f t="shared" si="2"/>
        <v>57.923893688584037</v>
      </c>
      <c r="I25" s="5">
        <f>SUM(I26:I27)</f>
        <v>878.3</v>
      </c>
      <c r="J25" s="20">
        <f t="shared" si="3"/>
        <v>100</v>
      </c>
    </row>
    <row r="26" spans="1:10" ht="15.75" x14ac:dyDescent="0.25">
      <c r="A26" s="7" t="s">
        <v>20</v>
      </c>
      <c r="B26" s="21">
        <v>208.7</v>
      </c>
      <c r="C26" s="6">
        <v>608.9</v>
      </c>
      <c r="D26" s="21">
        <f t="shared" si="0"/>
        <v>291.75850503114521</v>
      </c>
      <c r="E26" s="21">
        <v>410.6</v>
      </c>
      <c r="F26" s="21">
        <f t="shared" si="1"/>
        <v>67.433076038758415</v>
      </c>
      <c r="G26" s="21">
        <v>410.6</v>
      </c>
      <c r="H26" s="21">
        <f t="shared" si="2"/>
        <v>100</v>
      </c>
      <c r="I26" s="21">
        <v>410.6</v>
      </c>
      <c r="J26" s="21">
        <f t="shared" si="3"/>
        <v>100</v>
      </c>
    </row>
    <row r="27" spans="1:10" ht="15.75" x14ac:dyDescent="0.25">
      <c r="A27" s="7" t="s">
        <v>21</v>
      </c>
      <c r="B27" s="6">
        <v>696.5</v>
      </c>
      <c r="C27" s="6">
        <v>631.70000000000005</v>
      </c>
      <c r="D27" s="21">
        <f t="shared" si="0"/>
        <v>90.696338837042362</v>
      </c>
      <c r="E27" s="21">
        <v>1105.7</v>
      </c>
      <c r="F27" s="21">
        <f t="shared" si="1"/>
        <v>175.03561817318348</v>
      </c>
      <c r="G27" s="21">
        <v>467.7</v>
      </c>
      <c r="H27" s="21">
        <f t="shared" si="2"/>
        <v>42.298996111060866</v>
      </c>
      <c r="I27" s="21">
        <v>467.7</v>
      </c>
      <c r="J27" s="21">
        <f t="shared" si="3"/>
        <v>100</v>
      </c>
    </row>
    <row r="28" spans="1:10" s="12" customFormat="1" ht="15.75" x14ac:dyDescent="0.25">
      <c r="A28" s="2" t="s">
        <v>46</v>
      </c>
      <c r="B28" s="5">
        <f>B29</f>
        <v>11323.4</v>
      </c>
      <c r="C28" s="5">
        <f>C29</f>
        <v>0</v>
      </c>
      <c r="D28" s="20">
        <f t="shared" si="0"/>
        <v>0</v>
      </c>
      <c r="E28" s="5">
        <f>E29</f>
        <v>0</v>
      </c>
      <c r="F28" s="20"/>
      <c r="G28" s="5">
        <f>G29</f>
        <v>0</v>
      </c>
      <c r="H28" s="20"/>
      <c r="I28" s="5">
        <f>I29</f>
        <v>0</v>
      </c>
      <c r="J28" s="20"/>
    </row>
    <row r="29" spans="1:10" ht="31.5" x14ac:dyDescent="0.25">
      <c r="A29" s="7" t="s">
        <v>47</v>
      </c>
      <c r="B29" s="6">
        <v>11323.4</v>
      </c>
      <c r="C29" s="6">
        <v>0</v>
      </c>
      <c r="D29" s="21">
        <f t="shared" si="0"/>
        <v>0</v>
      </c>
      <c r="E29" s="21">
        <v>0</v>
      </c>
      <c r="F29" s="21"/>
      <c r="G29" s="21">
        <v>0</v>
      </c>
      <c r="H29" s="21"/>
      <c r="I29" s="21">
        <v>0</v>
      </c>
      <c r="J29" s="21"/>
    </row>
    <row r="30" spans="1:10" s="12" customFormat="1" ht="15.75" x14ac:dyDescent="0.25">
      <c r="A30" s="2" t="s">
        <v>22</v>
      </c>
      <c r="B30" s="5">
        <f>SUM(B31:B35)</f>
        <v>276852</v>
      </c>
      <c r="C30" s="5">
        <f>SUM(C31:C35)</f>
        <v>479218</v>
      </c>
      <c r="D30" s="20">
        <f t="shared" si="0"/>
        <v>173.09537225665699</v>
      </c>
      <c r="E30" s="5">
        <f>SUM(E31:E35)</f>
        <v>308181.3</v>
      </c>
      <c r="F30" s="20">
        <f t="shared" si="1"/>
        <v>64.309207917899585</v>
      </c>
      <c r="G30" s="5">
        <f>SUM(G31:G35)</f>
        <v>253397.1</v>
      </c>
      <c r="H30" s="20">
        <f t="shared" si="2"/>
        <v>82.223386039321667</v>
      </c>
      <c r="I30" s="5">
        <f>SUM(I31:I35)</f>
        <v>245582.9</v>
      </c>
      <c r="J30" s="20">
        <f t="shared" si="3"/>
        <v>96.9162235874049</v>
      </c>
    </row>
    <row r="31" spans="1:10" ht="15.75" x14ac:dyDescent="0.25">
      <c r="A31" s="7" t="s">
        <v>23</v>
      </c>
      <c r="B31" s="6">
        <v>101128.1</v>
      </c>
      <c r="C31" s="6">
        <v>267985.40000000002</v>
      </c>
      <c r="D31" s="21">
        <f t="shared" si="0"/>
        <v>264.99598034571994</v>
      </c>
      <c r="E31" s="21">
        <v>113064.4</v>
      </c>
      <c r="F31" s="21">
        <f t="shared" si="1"/>
        <v>42.190507393313212</v>
      </c>
      <c r="G31" s="21">
        <v>90921.4</v>
      </c>
      <c r="H31" s="21">
        <f t="shared" si="2"/>
        <v>80.415586161515023</v>
      </c>
      <c r="I31" s="21">
        <v>91926.2</v>
      </c>
      <c r="J31" s="21">
        <f t="shared" si="3"/>
        <v>101.10513036534854</v>
      </c>
    </row>
    <row r="32" spans="1:10" ht="15.75" x14ac:dyDescent="0.25">
      <c r="A32" s="7" t="s">
        <v>24</v>
      </c>
      <c r="B32" s="6">
        <v>136475.70000000001</v>
      </c>
      <c r="C32" s="6">
        <v>164530.79999999999</v>
      </c>
      <c r="D32" s="21">
        <f t="shared" si="0"/>
        <v>120.5568463836419</v>
      </c>
      <c r="E32" s="21">
        <v>155863.29999999999</v>
      </c>
      <c r="F32" s="21">
        <f t="shared" si="1"/>
        <v>94.731989390436325</v>
      </c>
      <c r="G32" s="21">
        <v>125007.6</v>
      </c>
      <c r="H32" s="21">
        <f t="shared" si="2"/>
        <v>80.203357685869619</v>
      </c>
      <c r="I32" s="21">
        <v>115103.8</v>
      </c>
      <c r="J32" s="21">
        <f t="shared" si="3"/>
        <v>92.077441691545147</v>
      </c>
    </row>
    <row r="33" spans="1:10" ht="15.75" x14ac:dyDescent="0.25">
      <c r="A33" s="7" t="s">
        <v>25</v>
      </c>
      <c r="B33" s="6">
        <v>22332.400000000001</v>
      </c>
      <c r="C33" s="6">
        <v>23853.8</v>
      </c>
      <c r="D33" s="21">
        <f t="shared" si="0"/>
        <v>106.81252350844512</v>
      </c>
      <c r="E33" s="21">
        <v>14860.4</v>
      </c>
      <c r="F33" s="21">
        <f t="shared" si="1"/>
        <v>62.297830953558766</v>
      </c>
      <c r="G33" s="21">
        <v>16339.1</v>
      </c>
      <c r="H33" s="21">
        <f t="shared" si="2"/>
        <v>109.95060698231542</v>
      </c>
      <c r="I33" s="21">
        <v>17367</v>
      </c>
      <c r="J33" s="21">
        <f t="shared" si="3"/>
        <v>106.29104418236011</v>
      </c>
    </row>
    <row r="34" spans="1:10" ht="15.75" x14ac:dyDescent="0.25">
      <c r="A34" s="7" t="s">
        <v>60</v>
      </c>
      <c r="B34" s="6">
        <v>5077.7</v>
      </c>
      <c r="C34" s="6">
        <v>5186.8</v>
      </c>
      <c r="D34" s="21">
        <f t="shared" si="0"/>
        <v>102.14861059140949</v>
      </c>
      <c r="E34" s="21">
        <v>5282.3</v>
      </c>
      <c r="F34" s="21">
        <f t="shared" si="1"/>
        <v>101.84121230816689</v>
      </c>
      <c r="G34" s="21">
        <v>5001.1000000000004</v>
      </c>
      <c r="H34" s="21">
        <f t="shared" si="2"/>
        <v>94.67656134638321</v>
      </c>
      <c r="I34" s="21">
        <v>5001.1000000000004</v>
      </c>
      <c r="J34" s="21">
        <f t="shared" si="3"/>
        <v>100</v>
      </c>
    </row>
    <row r="35" spans="1:10" ht="15.75" x14ac:dyDescent="0.25">
      <c r="A35" s="7" t="s">
        <v>26</v>
      </c>
      <c r="B35" s="6">
        <v>11838.1</v>
      </c>
      <c r="C35" s="6">
        <v>17661.2</v>
      </c>
      <c r="D35" s="21">
        <f t="shared" si="0"/>
        <v>149.18948142016032</v>
      </c>
      <c r="E35" s="21">
        <v>19110.900000000001</v>
      </c>
      <c r="F35" s="21">
        <f t="shared" si="1"/>
        <v>108.20838901093923</v>
      </c>
      <c r="G35" s="21">
        <v>16127.9</v>
      </c>
      <c r="H35" s="21">
        <f t="shared" si="2"/>
        <v>84.391106645945499</v>
      </c>
      <c r="I35" s="21">
        <v>16184.8</v>
      </c>
      <c r="J35" s="21">
        <f t="shared" si="3"/>
        <v>100.35280476689464</v>
      </c>
    </row>
    <row r="36" spans="1:10" s="12" customFormat="1" ht="31.5" x14ac:dyDescent="0.25">
      <c r="A36" s="2" t="s">
        <v>27</v>
      </c>
      <c r="B36" s="5">
        <f>SUM(B37:B38)</f>
        <v>62150.400000000001</v>
      </c>
      <c r="C36" s="5">
        <f>SUM(C37:C38)</f>
        <v>63719.3</v>
      </c>
      <c r="D36" s="20">
        <f t="shared" si="0"/>
        <v>102.52436026155907</v>
      </c>
      <c r="E36" s="5">
        <f>SUM(E37:E38)</f>
        <v>64396.2</v>
      </c>
      <c r="F36" s="20">
        <f t="shared" si="1"/>
        <v>101.06231549938558</v>
      </c>
      <c r="G36" s="5">
        <f>SUM(G37:G38)</f>
        <v>57000.7</v>
      </c>
      <c r="H36" s="20">
        <f t="shared" si="2"/>
        <v>88.515626698469788</v>
      </c>
      <c r="I36" s="5">
        <f>SUM(I37:I38)</f>
        <v>56685.4</v>
      </c>
      <c r="J36" s="20">
        <f t="shared" si="3"/>
        <v>99.446848898346872</v>
      </c>
    </row>
    <row r="37" spans="1:10" ht="15.75" x14ac:dyDescent="0.25">
      <c r="A37" s="7" t="s">
        <v>28</v>
      </c>
      <c r="B37" s="6">
        <v>54196.1</v>
      </c>
      <c r="C37" s="6">
        <v>46966.400000000001</v>
      </c>
      <c r="D37" s="21">
        <f t="shared" si="0"/>
        <v>86.660110229333853</v>
      </c>
      <c r="E37" s="21">
        <v>48612</v>
      </c>
      <c r="F37" s="21">
        <f t="shared" si="1"/>
        <v>103.50378142672207</v>
      </c>
      <c r="G37" s="21">
        <v>41357.599999999999</v>
      </c>
      <c r="H37" s="21">
        <f t="shared" si="2"/>
        <v>85.076935736032254</v>
      </c>
      <c r="I37" s="21">
        <v>41042.300000000003</v>
      </c>
      <c r="J37" s="21">
        <f t="shared" si="3"/>
        <v>99.237625007253811</v>
      </c>
    </row>
    <row r="38" spans="1:10" ht="47.25" x14ac:dyDescent="0.25">
      <c r="A38" s="7" t="s">
        <v>29</v>
      </c>
      <c r="B38" s="6">
        <v>7954.3</v>
      </c>
      <c r="C38" s="6">
        <v>16752.900000000001</v>
      </c>
      <c r="D38" s="21">
        <f t="shared" si="0"/>
        <v>210.6143846724413</v>
      </c>
      <c r="E38" s="21">
        <v>15784.2</v>
      </c>
      <c r="F38" s="21">
        <f t="shared" si="1"/>
        <v>94.217717529502352</v>
      </c>
      <c r="G38" s="21">
        <v>15643.1</v>
      </c>
      <c r="H38" s="21">
        <f t="shared" si="2"/>
        <v>99.10606809340986</v>
      </c>
      <c r="I38" s="21">
        <v>15643.1</v>
      </c>
      <c r="J38" s="21">
        <f t="shared" si="3"/>
        <v>100</v>
      </c>
    </row>
    <row r="39" spans="1:10" s="12" customFormat="1" ht="15.75" x14ac:dyDescent="0.25">
      <c r="A39" s="2" t="s">
        <v>30</v>
      </c>
      <c r="B39" s="5">
        <v>0</v>
      </c>
      <c r="C39" s="5">
        <v>0</v>
      </c>
      <c r="D39" s="20"/>
      <c r="E39" s="5">
        <v>0</v>
      </c>
      <c r="F39" s="20"/>
      <c r="G39" s="5">
        <v>0</v>
      </c>
      <c r="H39" s="20"/>
      <c r="I39" s="5">
        <v>0</v>
      </c>
      <c r="J39" s="20"/>
    </row>
    <row r="40" spans="1:10" s="12" customFormat="1" ht="15.75" x14ac:dyDescent="0.25">
      <c r="A40" s="2" t="s">
        <v>31</v>
      </c>
      <c r="B40" s="5">
        <f>SUM(B41:B44)</f>
        <v>138794.1</v>
      </c>
      <c r="C40" s="5">
        <f>SUM(C41:C44)</f>
        <v>47906.700000000004</v>
      </c>
      <c r="D40" s="20">
        <f t="shared" si="0"/>
        <v>34.516380739527115</v>
      </c>
      <c r="E40" s="5">
        <f>SUM(E41:E44)</f>
        <v>48535.8</v>
      </c>
      <c r="F40" s="20">
        <f t="shared" si="1"/>
        <v>101.31317748874373</v>
      </c>
      <c r="G40" s="5">
        <f>SUM(G41:G44)</f>
        <v>40192.200000000004</v>
      </c>
      <c r="H40" s="20">
        <f t="shared" si="2"/>
        <v>82.8093901820924</v>
      </c>
      <c r="I40" s="5">
        <f>SUM(I41:I44)</f>
        <v>40888.800000000003</v>
      </c>
      <c r="J40" s="20">
        <f t="shared" si="3"/>
        <v>101.73317210802095</v>
      </c>
    </row>
    <row r="41" spans="1:10" ht="15.75" x14ac:dyDescent="0.25">
      <c r="A41" s="7" t="s">
        <v>32</v>
      </c>
      <c r="B41" s="6">
        <v>2215.3000000000002</v>
      </c>
      <c r="C41" s="6">
        <v>2224.8000000000002</v>
      </c>
      <c r="D41" s="21">
        <f t="shared" si="0"/>
        <v>100.42883582359048</v>
      </c>
      <c r="E41" s="21">
        <v>2327.4</v>
      </c>
      <c r="F41" s="21">
        <f t="shared" si="1"/>
        <v>104.61165048543688</v>
      </c>
      <c r="G41" s="21">
        <v>2327.4</v>
      </c>
      <c r="H41" s="21">
        <f t="shared" si="2"/>
        <v>100</v>
      </c>
      <c r="I41" s="21">
        <v>2327.4</v>
      </c>
      <c r="J41" s="21">
        <f t="shared" si="3"/>
        <v>100</v>
      </c>
    </row>
    <row r="42" spans="1:10" ht="15.75" x14ac:dyDescent="0.25">
      <c r="A42" s="7" t="s">
        <v>33</v>
      </c>
      <c r="B42" s="6">
        <v>81512.3</v>
      </c>
      <c r="C42" s="6"/>
      <c r="D42" s="21">
        <f t="shared" si="0"/>
        <v>0</v>
      </c>
      <c r="E42" s="21">
        <v>0</v>
      </c>
      <c r="F42" s="21"/>
      <c r="G42" s="21">
        <v>0</v>
      </c>
      <c r="H42" s="21"/>
      <c r="I42" s="21">
        <v>0</v>
      </c>
      <c r="J42" s="21"/>
    </row>
    <row r="43" spans="1:10" ht="15.75" x14ac:dyDescent="0.25">
      <c r="A43" s="7" t="s">
        <v>34</v>
      </c>
      <c r="B43" s="6">
        <v>50486.9</v>
      </c>
      <c r="C43" s="6">
        <v>45681.9</v>
      </c>
      <c r="D43" s="21">
        <f t="shared" si="0"/>
        <v>90.482679665418146</v>
      </c>
      <c r="E43" s="21">
        <v>46208.4</v>
      </c>
      <c r="F43" s="21">
        <f t="shared" si="1"/>
        <v>101.15253524919059</v>
      </c>
      <c r="G43" s="21">
        <v>37864.800000000003</v>
      </c>
      <c r="H43" s="21">
        <f t="shared" si="2"/>
        <v>81.943542732490201</v>
      </c>
      <c r="I43" s="21">
        <v>38561.4</v>
      </c>
      <c r="J43" s="21">
        <f t="shared" si="3"/>
        <v>101.83970336565886</v>
      </c>
    </row>
    <row r="44" spans="1:10" ht="31.5" x14ac:dyDescent="0.25">
      <c r="A44" s="7" t="s">
        <v>35</v>
      </c>
      <c r="B44" s="6">
        <v>4579.6000000000004</v>
      </c>
      <c r="C44" s="6"/>
      <c r="D44" s="21">
        <f t="shared" si="0"/>
        <v>0</v>
      </c>
      <c r="E44" s="21">
        <v>0</v>
      </c>
      <c r="F44" s="21"/>
      <c r="G44" s="21">
        <v>0</v>
      </c>
      <c r="H44" s="21"/>
      <c r="I44" s="21">
        <v>0</v>
      </c>
      <c r="J44" s="21"/>
    </row>
    <row r="45" spans="1:10" s="12" customFormat="1" ht="15.75" x14ac:dyDescent="0.25">
      <c r="A45" s="2" t="s">
        <v>36</v>
      </c>
      <c r="B45" s="5">
        <f>B46+B47</f>
        <v>22889.599999999999</v>
      </c>
      <c r="C45" s="5">
        <f>C46+C47</f>
        <v>14457</v>
      </c>
      <c r="D45" s="20">
        <f t="shared" si="0"/>
        <v>63.159688242695381</v>
      </c>
      <c r="E45" s="5">
        <f>E46+E47</f>
        <v>21547</v>
      </c>
      <c r="F45" s="20">
        <f t="shared" si="1"/>
        <v>149.04198658089507</v>
      </c>
      <c r="G45" s="5">
        <f>G46+G47</f>
        <v>20560.099999999999</v>
      </c>
      <c r="H45" s="20">
        <f t="shared" si="2"/>
        <v>95.419780015779452</v>
      </c>
      <c r="I45" s="5">
        <f>I46+I47</f>
        <v>19120.5</v>
      </c>
      <c r="J45" s="20">
        <f t="shared" si="3"/>
        <v>92.998088530697814</v>
      </c>
    </row>
    <row r="46" spans="1:10" ht="15.75" x14ac:dyDescent="0.25">
      <c r="A46" s="7" t="s">
        <v>37</v>
      </c>
      <c r="B46" s="21">
        <v>12344.2</v>
      </c>
      <c r="C46" s="6">
        <v>14457</v>
      </c>
      <c r="D46" s="21">
        <f t="shared" si="0"/>
        <v>117.11573046450965</v>
      </c>
      <c r="E46" s="21">
        <v>21547</v>
      </c>
      <c r="F46" s="21">
        <f t="shared" si="1"/>
        <v>149.04198658089507</v>
      </c>
      <c r="G46" s="21">
        <v>20560.099999999999</v>
      </c>
      <c r="H46" s="21">
        <f t="shared" si="2"/>
        <v>95.419780015779452</v>
      </c>
      <c r="I46" s="21">
        <v>19120.5</v>
      </c>
      <c r="J46" s="21">
        <f t="shared" si="3"/>
        <v>92.998088530697814</v>
      </c>
    </row>
    <row r="47" spans="1:10" ht="15.75" x14ac:dyDescent="0.25">
      <c r="A47" s="7" t="s">
        <v>38</v>
      </c>
      <c r="B47" s="21">
        <v>10545.4</v>
      </c>
      <c r="C47" s="6">
        <v>0</v>
      </c>
      <c r="D47" s="21">
        <f t="shared" si="0"/>
        <v>0</v>
      </c>
      <c r="E47" s="21"/>
      <c r="F47" s="21"/>
      <c r="G47" s="21"/>
      <c r="H47" s="21"/>
      <c r="I47" s="21"/>
      <c r="J47" s="21"/>
    </row>
    <row r="48" spans="1:10" s="12" customFormat="1" ht="31.5" x14ac:dyDescent="0.25">
      <c r="A48" s="2" t="s">
        <v>39</v>
      </c>
      <c r="B48" s="20">
        <f>B49</f>
        <v>1331.6</v>
      </c>
      <c r="C48" s="20">
        <f>C49</f>
        <v>2555</v>
      </c>
      <c r="D48" s="20">
        <f t="shared" si="0"/>
        <v>191.87443676779813</v>
      </c>
      <c r="E48" s="20">
        <f>E49</f>
        <v>2931</v>
      </c>
      <c r="F48" s="20">
        <f t="shared" si="1"/>
        <v>114.71624266144813</v>
      </c>
      <c r="G48" s="20">
        <f>G49</f>
        <v>5297.3</v>
      </c>
      <c r="H48" s="20">
        <f t="shared" si="2"/>
        <v>180.73353804162403</v>
      </c>
      <c r="I48" s="20">
        <f>I49</f>
        <v>7839.6</v>
      </c>
      <c r="J48" s="20">
        <f t="shared" si="3"/>
        <v>147.99237347327886</v>
      </c>
    </row>
    <row r="49" spans="1:10" s="12" customFormat="1" ht="31.5" x14ac:dyDescent="0.25">
      <c r="A49" s="8" t="s">
        <v>40</v>
      </c>
      <c r="B49" s="21">
        <v>1331.6</v>
      </c>
      <c r="C49" s="6">
        <v>2555</v>
      </c>
      <c r="D49" s="21">
        <f t="shared" si="0"/>
        <v>191.87443676779813</v>
      </c>
      <c r="E49" s="21">
        <v>2931</v>
      </c>
      <c r="F49" s="21">
        <f t="shared" si="1"/>
        <v>114.71624266144813</v>
      </c>
      <c r="G49" s="21">
        <v>5297.3</v>
      </c>
      <c r="H49" s="21">
        <f t="shared" si="2"/>
        <v>180.73353804162403</v>
      </c>
      <c r="I49" s="21">
        <v>7839.6</v>
      </c>
      <c r="J49" s="21">
        <f t="shared" si="3"/>
        <v>147.99237347327886</v>
      </c>
    </row>
    <row r="50" spans="1:10" s="12" customFormat="1" ht="15.75" x14ac:dyDescent="0.25">
      <c r="A50" s="2" t="s">
        <v>41</v>
      </c>
      <c r="B50" s="20">
        <f>B51</f>
        <v>23145.4</v>
      </c>
      <c r="C50" s="20">
        <f>C51</f>
        <v>14515.4</v>
      </c>
      <c r="D50" s="20">
        <f t="shared" si="0"/>
        <v>62.713973402922385</v>
      </c>
      <c r="E50" s="20">
        <f>E51</f>
        <v>16786</v>
      </c>
      <c r="F50" s="20">
        <f t="shared" si="1"/>
        <v>115.64269672210206</v>
      </c>
      <c r="G50" s="20">
        <f>G51</f>
        <v>12763.4</v>
      </c>
      <c r="H50" s="20">
        <f t="shared" si="2"/>
        <v>76.035982366257599</v>
      </c>
      <c r="I50" s="20">
        <f>I51</f>
        <v>12508.2</v>
      </c>
      <c r="J50" s="20">
        <f t="shared" si="3"/>
        <v>98.000532773398945</v>
      </c>
    </row>
    <row r="51" spans="1:10" s="12" customFormat="1" ht="63" x14ac:dyDescent="0.25">
      <c r="A51" s="8" t="s">
        <v>42</v>
      </c>
      <c r="B51" s="21">
        <v>23145.4</v>
      </c>
      <c r="C51" s="6">
        <v>14515.4</v>
      </c>
      <c r="D51" s="21">
        <f t="shared" si="0"/>
        <v>62.713973402922385</v>
      </c>
      <c r="E51" s="23">
        <v>16786</v>
      </c>
      <c r="F51" s="21">
        <f t="shared" si="1"/>
        <v>115.64269672210206</v>
      </c>
      <c r="G51" s="24">
        <v>12763.4</v>
      </c>
      <c r="H51" s="21">
        <f t="shared" si="2"/>
        <v>76.035982366257599</v>
      </c>
      <c r="I51" s="20">
        <v>12508.2</v>
      </c>
      <c r="J51" s="21">
        <f t="shared" si="3"/>
        <v>98.000532773398945</v>
      </c>
    </row>
    <row r="52" spans="1:10" s="12" customFormat="1" ht="15.75" x14ac:dyDescent="0.25">
      <c r="A52" s="2" t="s">
        <v>43</v>
      </c>
      <c r="B52" s="5">
        <f>B6+B14+B16+B19+B25+B28+B30+B36+B39+B40+B45+B48+B50</f>
        <v>615364.80000000005</v>
      </c>
      <c r="C52" s="5">
        <f>C6+C14+C16+C19+C25+C28+C30+C36+C39+C40+C45+C48+C50</f>
        <v>696670.70000000007</v>
      </c>
      <c r="D52" s="20">
        <f t="shared" si="0"/>
        <v>113.21263419682114</v>
      </c>
      <c r="E52" s="5">
        <f>E6+E14+E16+E19+E25+E28+E30+E36+E39+E40+E45+E48+E50</f>
        <v>541110.6</v>
      </c>
      <c r="F52" s="20">
        <f t="shared" si="1"/>
        <v>77.670928316635084</v>
      </c>
      <c r="G52" s="5">
        <f>G6+G14+G16+G19+G25+G28+G30+G36+G39+G40+G45+G48+G50</f>
        <v>466634.9</v>
      </c>
      <c r="H52" s="20">
        <f t="shared" si="2"/>
        <v>86.236510613541867</v>
      </c>
      <c r="I52" s="5">
        <f>I6+I14+I16+I19+I25+I28+I30+I36+I39+I40+I45+I48+I50</f>
        <v>467149.5</v>
      </c>
      <c r="J52" s="20">
        <f t="shared" si="3"/>
        <v>100.1102789354161</v>
      </c>
    </row>
    <row r="53" spans="1:10" ht="15.75" x14ac:dyDescent="0.25">
      <c r="A53" s="15"/>
      <c r="B53" s="15"/>
      <c r="C53" s="15"/>
    </row>
    <row r="54" spans="1:10" x14ac:dyDescent="0.2">
      <c r="A54" s="16"/>
      <c r="B54" s="16"/>
      <c r="C54" s="16"/>
    </row>
    <row r="55" spans="1:10" x14ac:dyDescent="0.2">
      <c r="A55" s="16"/>
      <c r="B55" s="16"/>
      <c r="C55" s="16"/>
    </row>
    <row r="56" spans="1:10" x14ac:dyDescent="0.2">
      <c r="A56" s="16"/>
      <c r="B56" s="16"/>
      <c r="C56" s="16"/>
      <c r="E56" s="18"/>
      <c r="F56" s="18"/>
      <c r="G56" s="18"/>
    </row>
    <row r="57" spans="1:10" x14ac:dyDescent="0.2">
      <c r="A57" s="16"/>
      <c r="B57" s="16"/>
      <c r="C57" s="16"/>
    </row>
    <row r="58" spans="1:10" x14ac:dyDescent="0.2">
      <c r="A58" s="16"/>
      <c r="B58" s="16"/>
      <c r="C58" s="16"/>
    </row>
    <row r="59" spans="1:10" x14ac:dyDescent="0.2">
      <c r="A59" s="16"/>
      <c r="B59" s="16"/>
      <c r="C59" s="16"/>
    </row>
    <row r="60" spans="1:10" x14ac:dyDescent="0.2">
      <c r="A60" s="16"/>
      <c r="B60" s="16"/>
      <c r="C60" s="16"/>
    </row>
    <row r="61" spans="1:10" x14ac:dyDescent="0.2">
      <c r="A61" s="16"/>
      <c r="B61" s="16"/>
      <c r="C61" s="16"/>
    </row>
    <row r="62" spans="1:10" x14ac:dyDescent="0.2">
      <c r="A62" s="16"/>
      <c r="B62" s="16"/>
      <c r="C62" s="16"/>
    </row>
    <row r="63" spans="1:10" x14ac:dyDescent="0.2">
      <c r="A63" s="16"/>
      <c r="B63" s="16"/>
      <c r="C63" s="16"/>
    </row>
    <row r="64" spans="1:10" x14ac:dyDescent="0.2">
      <c r="A64" s="16"/>
      <c r="B64" s="16"/>
      <c r="C64" s="16"/>
    </row>
    <row r="65" spans="1:3" x14ac:dyDescent="0.2">
      <c r="A65" s="16"/>
      <c r="B65" s="16"/>
      <c r="C65" s="16"/>
    </row>
    <row r="66" spans="1:3" x14ac:dyDescent="0.2">
      <c r="A66" s="16"/>
      <c r="B66" s="16"/>
      <c r="C66" s="16"/>
    </row>
    <row r="67" spans="1:3" x14ac:dyDescent="0.2">
      <c r="A67" s="16"/>
      <c r="B67" s="16"/>
      <c r="C67" s="16"/>
    </row>
    <row r="68" spans="1:3" x14ac:dyDescent="0.2">
      <c r="A68" s="16"/>
      <c r="B68" s="16"/>
      <c r="C68" s="16"/>
    </row>
    <row r="69" spans="1:3" x14ac:dyDescent="0.2">
      <c r="A69" s="16"/>
      <c r="B69" s="16"/>
      <c r="C69" s="16"/>
    </row>
    <row r="70" spans="1:3" x14ac:dyDescent="0.2">
      <c r="A70" s="16"/>
      <c r="B70" s="16"/>
      <c r="C70" s="16"/>
    </row>
  </sheetData>
  <mergeCells count="2">
    <mergeCell ref="A1:J1"/>
    <mergeCell ref="A2:C2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2019-12-12T14:00:23Z</dcterms:modified>
</cp:coreProperties>
</file>