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 activeTab="2"/>
  </bookViews>
  <sheets>
    <sheet name="без учета счетов бюджета" sheetId="2" r:id="rId1"/>
    <sheet name="Лист1" sheetId="3" r:id="rId2"/>
    <sheet name="ЦП" sheetId="4" r:id="rId3"/>
  </sheets>
  <definedNames>
    <definedName name="_xlnm.Print_Titles" localSheetId="0">'без учета счетов бюджета'!$6:$7</definedName>
  </definedNames>
  <calcPr calcId="125725"/>
</workbook>
</file>

<file path=xl/calcChain.xml><?xml version="1.0" encoding="utf-8"?>
<calcChain xmlns="http://schemas.openxmlformats.org/spreadsheetml/2006/main">
  <c r="I43" i="4"/>
  <c r="D112"/>
  <c r="G112"/>
  <c r="E112"/>
  <c r="F112"/>
  <c r="F102"/>
  <c r="F90"/>
  <c r="D110" l="1"/>
  <c r="E105"/>
  <c r="D105"/>
  <c r="E104"/>
  <c r="F104"/>
  <c r="E103"/>
  <c r="F103"/>
  <c r="D104"/>
  <c r="D103"/>
  <c r="G103" s="1"/>
  <c r="G100"/>
  <c r="G101"/>
  <c r="G96"/>
  <c r="G97"/>
  <c r="G98"/>
  <c r="G92"/>
  <c r="G91"/>
  <c r="G86"/>
  <c r="G87"/>
  <c r="G84"/>
  <c r="G83"/>
  <c r="G82"/>
  <c r="G80"/>
  <c r="G75"/>
  <c r="G76"/>
  <c r="G71"/>
  <c r="G72"/>
  <c r="G73"/>
  <c r="E57"/>
  <c r="F57"/>
  <c r="D57"/>
  <c r="G66"/>
  <c r="G65"/>
  <c r="G61"/>
  <c r="G62"/>
  <c r="G59"/>
  <c r="G56"/>
  <c r="G50"/>
  <c r="G48"/>
  <c r="G44"/>
  <c r="G45"/>
  <c r="G43"/>
  <c r="G41"/>
  <c r="G39"/>
  <c r="G40"/>
  <c r="G30"/>
  <c r="G29"/>
  <c r="G23"/>
  <c r="G19"/>
  <c r="G16"/>
  <c r="G17"/>
  <c r="G13"/>
  <c r="G14"/>
  <c r="G12"/>
  <c r="G10"/>
  <c r="G9"/>
  <c r="F105" l="1"/>
  <c r="G105" s="1"/>
  <c r="G104"/>
  <c r="G57"/>
  <c r="G102" l="1"/>
  <c r="G99"/>
  <c r="G95"/>
  <c r="G94"/>
  <c r="G93"/>
  <c r="G90"/>
  <c r="G89"/>
  <c r="G88"/>
  <c r="G85"/>
  <c r="G81"/>
  <c r="G79"/>
  <c r="G78"/>
  <c r="G77"/>
  <c r="G74"/>
  <c r="G70"/>
  <c r="G69"/>
  <c r="G68"/>
  <c r="G67"/>
  <c r="G64"/>
  <c r="G63"/>
  <c r="G60"/>
  <c r="G58"/>
  <c r="G55"/>
  <c r="G54"/>
  <c r="G53"/>
  <c r="G52"/>
  <c r="G51"/>
  <c r="G49"/>
  <c r="G47"/>
  <c r="G46"/>
  <c r="G42"/>
  <c r="G38"/>
  <c r="G37"/>
  <c r="G36"/>
  <c r="G35"/>
  <c r="G34"/>
  <c r="G33"/>
  <c r="G32"/>
  <c r="G31"/>
  <c r="G28"/>
  <c r="G27"/>
  <c r="G26"/>
  <c r="G25"/>
  <c r="G24"/>
  <c r="G22"/>
  <c r="G21"/>
  <c r="G20"/>
  <c r="G18"/>
  <c r="G15"/>
  <c r="G11"/>
  <c r="G8"/>
  <c r="G7"/>
  <c r="AD9" i="2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116"/>
  <c r="AD117"/>
  <c r="AD118"/>
  <c r="AD119"/>
  <c r="AD120"/>
  <c r="AD121"/>
  <c r="AD122"/>
  <c r="AD123"/>
  <c r="AD124"/>
  <c r="AD125"/>
  <c r="AD126"/>
  <c r="AD127"/>
  <c r="AD128"/>
  <c r="AD129"/>
  <c r="AD130"/>
  <c r="AD131"/>
  <c r="AD132"/>
  <c r="AD133"/>
  <c r="AD134"/>
  <c r="AD135"/>
  <c r="AD136"/>
  <c r="AD137"/>
  <c r="AD138"/>
  <c r="AD139"/>
  <c r="AD140"/>
  <c r="AD141"/>
  <c r="AD142"/>
  <c r="AD143"/>
  <c r="AD144"/>
  <c r="AD145"/>
  <c r="AD146"/>
  <c r="AD147"/>
  <c r="AD148"/>
  <c r="AD149"/>
  <c r="AD150"/>
  <c r="AD151"/>
  <c r="AD152"/>
  <c r="AD153"/>
  <c r="AD154"/>
  <c r="AD155"/>
  <c r="AD156"/>
  <c r="AD157"/>
  <c r="AD158"/>
  <c r="AD159"/>
  <c r="AD160"/>
  <c r="AD161"/>
  <c r="AD162"/>
  <c r="AD163"/>
  <c r="AD164"/>
  <c r="AD165"/>
  <c r="AD166"/>
  <c r="AD167"/>
  <c r="AD168"/>
  <c r="AD169"/>
  <c r="AD170"/>
  <c r="AD171"/>
  <c r="AD172"/>
  <c r="AD173"/>
  <c r="AD174"/>
  <c r="AD175"/>
  <c r="AD176"/>
  <c r="AD177"/>
  <c r="AD178"/>
  <c r="AD179"/>
  <c r="AD180"/>
  <c r="AD181"/>
  <c r="AD182"/>
  <c r="AD183"/>
  <c r="AD184"/>
  <c r="AD185"/>
  <c r="AD186"/>
  <c r="AD187"/>
  <c r="AD188"/>
  <c r="AD189"/>
  <c r="AD190"/>
  <c r="AD191"/>
  <c r="AD192"/>
  <c r="AD193"/>
  <c r="AD194"/>
  <c r="AD8"/>
</calcChain>
</file>

<file path=xl/sharedStrings.xml><?xml version="1.0" encoding="utf-8"?>
<sst xmlns="http://schemas.openxmlformats.org/spreadsheetml/2006/main" count="664" uniqueCount="386">
  <si>
    <t>комитет финансов Администрации Окуловского муниципального района</t>
  </si>
  <si>
    <t>Исполнение бюджета</t>
  </si>
  <si>
    <t>за период с 01.01.2018г. по 31.12.2018г.</t>
  </si>
  <si>
    <t>Единица измерения: руб.</t>
  </si>
  <si>
    <t>Наименование показателя</t>
  </si>
  <si>
    <t>Ц.ст.</t>
  </si>
  <si>
    <t/>
  </si>
  <si>
    <t>РегКласс</t>
  </si>
  <si>
    <t>Уточненный лимит БО</t>
  </si>
  <si>
    <t>Финансирование</t>
  </si>
  <si>
    <t>Касс. расход</t>
  </si>
  <si>
    <t>Исполнение лимитов</t>
  </si>
  <si>
    <t xml:space="preserve">    Муниципальная программа "Управление муниципальными финансами Окуловского муниципального района на 2014-2020 годы"</t>
  </si>
  <si>
    <t>0100000000</t>
  </si>
  <si>
    <t xml:space="preserve">      Подпрограмма "Организация и обеспечение осуществления бюджетного процесса, управление муниципальным долгом Окуловского муниципального района на 2014-2020 годы"</t>
  </si>
  <si>
    <t>0110000000</t>
  </si>
  <si>
    <t xml:space="preserve">        Процентные платежи по муниципальному долгу</t>
  </si>
  <si>
    <t>0110101090</t>
  </si>
  <si>
    <t xml:space="preserve">        Расходы на обеспечение функций органов местного самоуправления в рамках подпрограммы "Организация и обеспечение осуществления бюджетного процесса, управление муниципальным долгом Окуловского муниципального района на 2014-2020 годы"</t>
  </si>
  <si>
    <t>0110401000</t>
  </si>
  <si>
    <t xml:space="preserve">        Возмещение затрат по содержанию штатных единиц, осуществляющих переданные отдельные государственные полномочия области</t>
  </si>
  <si>
    <t>0110470280</t>
  </si>
  <si>
    <t xml:space="preserve">      Подпрограмма "Финансовая поддержка муниципальных образований Окуловского муниципального района на 2014-2020 годы"</t>
  </si>
  <si>
    <t>0120000000</t>
  </si>
  <si>
    <t xml:space="preserve">        Выравнивание бюджетной обеспеченности поселений</t>
  </si>
  <si>
    <t>0120170100</t>
  </si>
  <si>
    <t xml:space="preserve">        Осуществление первичного воинского учета на территориях, где отсутствуют военные комиссариаты</t>
  </si>
  <si>
    <t>0120251180</t>
  </si>
  <si>
    <t>0120270280</t>
  </si>
  <si>
    <t xml:space="preserve">        Иные межбюджетные трансферты из бюджета Окуловского муниципального района бюджету Угловского городского поселения на финансирование затрат по разработке проектно-сметной документации на объекты инфраструктуры в монопрофильном муниципальном образовании Угловское городское поселение Новгородской области</t>
  </si>
  <si>
    <t>0120281010</t>
  </si>
  <si>
    <t xml:space="preserve">      Подпрограмма "Повышение эффективности бюджетных расходов Окуловского муниципального района на 2014-2020 годы"</t>
  </si>
  <si>
    <t>0130000000</t>
  </si>
  <si>
    <t xml:space="preserve">        Реализация прочих мероприятий в рамках подпрограммы "Повышение эффективности бюджетных расходов Окуловского муниципального района на 2014-2020 годы"</t>
  </si>
  <si>
    <t>0130301990</t>
  </si>
  <si>
    <t>0130501990</t>
  </si>
  <si>
    <t xml:space="preserve">        Организация дополнительного профессионального образования и участия в семинарах служащих, муниципальных служащих Новгородской области, работников муниципальных учреждений в сфере повышения эффективности бюджетных расходов</t>
  </si>
  <si>
    <t>0130571340</t>
  </si>
  <si>
    <t xml:space="preserve">    Муниципальная программа "Развитие муниципальной службы в Администрации Окуловского муниципального района на 2015-2020 годы"</t>
  </si>
  <si>
    <t>0200000000</t>
  </si>
  <si>
    <t xml:space="preserve">        Реализация прочих мероприятий в рамках муниципальной программы "Развитие муниципальной службы в Администрации Окуловского муниципального района на 2015-2020 годы"</t>
  </si>
  <si>
    <t>0200201990</t>
  </si>
  <si>
    <t xml:space="preserve">        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</si>
  <si>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>02002S2280</t>
  </si>
  <si>
    <t xml:space="preserve">    Муниципальная программа "Развитие архивного дела в Окуловском муниципальном районе на 2016-2020 годы"</t>
  </si>
  <si>
    <t>0400000000</t>
  </si>
  <si>
    <t xml:space="preserve">        Реализация прочих мероприятий в рамках муниципальной программы "Развитие архивного дела в Окуловском муниципальном районе на 2016-2020 годы"</t>
  </si>
  <si>
    <t>0400101990</t>
  </si>
  <si>
    <t xml:space="preserve">    Муниципальная программа "Развитие информационного общества и формирование электронного правительства в Окуловском муниципальном районе на 2014-2020 годы"</t>
  </si>
  <si>
    <t>0500000000</t>
  </si>
  <si>
    <t xml:space="preserve">        Реализация прочих мероприятий в рамках муниципальной программы "Развитие информационного общества и формирование электронного правительства в Окуловском муниципальном районе на 2014-2020 годы"</t>
  </si>
  <si>
    <t>0500201990</t>
  </si>
  <si>
    <t>0500401990</t>
  </si>
  <si>
    <t>0500601990</t>
  </si>
  <si>
    <t xml:space="preserve">    Муниципальная программа "Профилактика преступлений и иных правонарушений в Окуловском муниципальном районе на 2014-2020 годы"</t>
  </si>
  <si>
    <t>0600000000</t>
  </si>
  <si>
    <t xml:space="preserve">        Реализация прочих мероприятий в рамках муниципальной программы "Профилактика преступлений и иных правонарушений в Окуловском муниципальном районе на 2014-2020 годы"</t>
  </si>
  <si>
    <t>0600499990</t>
  </si>
  <si>
    <t xml:space="preserve">    Муниципальная программа "Развитие сельского хозяйства в Окуловском муниципальном районе на 2014-2020 годы"</t>
  </si>
  <si>
    <t>0800000000</t>
  </si>
  <si>
    <t xml:space="preserve">        Реализация прочих мероприятий в рамках муниципальной программы "Развитие сельского хозяйства в Окуловском муниципальном районе на 2014-2020 годы"</t>
  </si>
  <si>
    <t>0800106990</t>
  </si>
  <si>
    <t xml:space="preserve">    Муниципальная программа "Развитие системы управления муниципальным имуществом в Окуловском муниципальном районе на 2015-2020 годы"</t>
  </si>
  <si>
    <t>1000000000</t>
  </si>
  <si>
    <t xml:space="preserve">        Реализация прочих мероприятий в рамках муниципальной программы «Развитие системы управления муниципальным имуществом в Окуловском муниципальном районе на 2015-2020 годы»</t>
  </si>
  <si>
    <t>1000101990</t>
  </si>
  <si>
    <t>1000201990</t>
  </si>
  <si>
    <t>1000301990</t>
  </si>
  <si>
    <t xml:space="preserve">        Субсидии на софинансирование расходов муниципальных казенных, бюджетных и автономных учреждений по приобретению коммунальных услуг</t>
  </si>
  <si>
    <t>1000372300</t>
  </si>
  <si>
    <t xml:space="preserve">        Софинансирование расходов муниципальных учреждений по приобретению коммунальных услуг</t>
  </si>
  <si>
    <t>10003S2300</t>
  </si>
  <si>
    <t xml:space="preserve">        Реализация прочих мероприятий в рамках муниципальной программы "Развитие системы управления муниципальным имуществом в Окуловском муниципальном районе на 2015-2020 годы"</t>
  </si>
  <si>
    <t>1000406990</t>
  </si>
  <si>
    <t xml:space="preserve">    Муниципальная программа "Обеспечение экономического развития Окуловского муниципального района на 2015-2020 годы"</t>
  </si>
  <si>
    <t>1100000000</t>
  </si>
  <si>
    <t xml:space="preserve">      Подпрограмма "Повышение инвестиционной привлекательности Окуловского муниципального района"</t>
  </si>
  <si>
    <t>1110000000</t>
  </si>
  <si>
    <t xml:space="preserve">        Реализация прочих мероприятий в рамках подпрограммы "Повышение инвестиционной привлекательности Окуловского муниципального района"</t>
  </si>
  <si>
    <t>1110106990</t>
  </si>
  <si>
    <t xml:space="preserve">      Подпрограмма "Развитие торговли в Окуловском муниципальном районе"</t>
  </si>
  <si>
    <t>1120000000</t>
  </si>
  <si>
    <t xml:space="preserve">        Реализация прочих мероприятий в рамках подпрограммы "Развитие торговли в Окуловском муниципальном районе"</t>
  </si>
  <si>
    <t>1120306990</t>
  </si>
  <si>
    <t>1120406990</t>
  </si>
  <si>
    <t xml:space="preserve">      Подпрограмма "Развитие малого и среднего предпринимательства в Окуловском муниципальном районе"</t>
  </si>
  <si>
    <t>1130000000</t>
  </si>
  <si>
    <t xml:space="preserve">        Реализация прочих мероприятий по поддержке субьектов малого и среднего предпринимательства в рамках реализации подпрограммы "Развитие малого и среднего предпринимательства в Окуловском муниципальном районе "</t>
  </si>
  <si>
    <t>1130206990</t>
  </si>
  <si>
    <t xml:space="preserve">      Подпрограмма «Развитие малого и среднего предпринимательства в монопрофильном муниципальном образовании Угловское городское поселение»</t>
  </si>
  <si>
    <t>1140000000</t>
  </si>
  <si>
    <t xml:space="preserve">        Субсидии на поддержку субъектов малого и среднего предпринимательства (сверх уровня, предусмотренного Соглашением)</t>
  </si>
  <si>
    <t>1140406960</t>
  </si>
  <si>
    <t xml:space="preserve">        Реализация прочих мероприятий по поддержке субъектов малого и среднего предпринимательства в рамках подпрограммы "Развитие малого и среднего предпринимательства в монопрофильном муниципальном образовании Угловское городское поселение"</t>
  </si>
  <si>
    <t>1140406990</t>
  </si>
  <si>
    <t xml:space="preserve">        Субсидии на поддержку субъектов малого и среднего предпринимательства в в монопрофильном муниципальном образовании Угловское городское поселение</t>
  </si>
  <si>
    <t>11404L5277</t>
  </si>
  <si>
    <t xml:space="preserve">    Муниципальная программа "Развитие и содержание автомобильных дорог общего пользования местного значения вне границ населенных пунктов в границах Окуловского муниципального района на 2015-2020 годы"</t>
  </si>
  <si>
    <t>1200000000</t>
  </si>
  <si>
    <t xml:space="preserve">        Осуществление дорожной деятельности в отношении автомобильных дорог общего пользования местного значения</t>
  </si>
  <si>
    <t>1200106900</t>
  </si>
  <si>
    <t>1200206900</t>
  </si>
  <si>
    <t xml:space="preserve">        Субсидии бюджетам муниципальных районов на формирование муниципальных дорожных фондов</t>
  </si>
  <si>
    <t>1200271510</t>
  </si>
  <si>
    <t xml:space="preserve">        Софинансирование на формирование муниципальных дорожных фондов в соответствии с Соглашениями</t>
  </si>
  <si>
    <t>12002S1510</t>
  </si>
  <si>
    <t xml:space="preserve">        Субсидии на реализацию мероприятий по восстановлению автомобильных дорог регионального, межмуниципального и местного значения при ликвидации последствий чрезвычайных ситуаций за счет иных межбюджетных трансфертов из федерального бюджета</t>
  </si>
  <si>
    <t>1200354790</t>
  </si>
  <si>
    <t xml:space="preserve">        Субсидии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</si>
  <si>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1200371530</t>
  </si>
  <si>
    <t xml:space="preserve">       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</si>
  <si>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12003S1530</t>
  </si>
  <si>
    <t xml:space="preserve">    Муниципальная программа "Развитие образования в Окуловском муниципальном районе на 2014-2020 годы"</t>
  </si>
  <si>
    <t>1400000000</t>
  </si>
  <si>
    <t xml:space="preserve">      Подпрограмма "Развитие дошкольного и общего образования в Окуловском муниципальном районе"</t>
  </si>
  <si>
    <t>1410000000</t>
  </si>
  <si>
    <t xml:space="preserve">        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</si>
  <si>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1410370500</t>
  </si>
  <si>
    <t xml:space="preserve">        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</si>
  <si>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1410370570</t>
  </si>
  <si>
    <t xml:space="preserve">        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</si>
  <si>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14103L0271</t>
  </si>
  <si>
    <t xml:space="preserve">        Проведение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</si>
  <si>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14103L0971</t>
  </si>
  <si>
    <t xml:space="preserve">      Подпрограмма "Развитие дополнительного образования в Окуловском муниципальном районе"</t>
  </si>
  <si>
    <t>1420000000</t>
  </si>
  <si>
    <t xml:space="preserve">        Реализация прочих мероприятий в рамках подпрограммы "Развитие дополнительного образования в Окуловском муниципальном районе"</t>
  </si>
  <si>
    <t>1420204990</t>
  </si>
  <si>
    <t xml:space="preserve">        Выплата специальных денежных поощрений для лиц, проявивших выдающиеся способности, и иных мер стимулирования обучающихся в муниципальных образовательных организациях</t>
  </si>
  <si>
    <t>1420603290</t>
  </si>
  <si>
    <t>1420604990</t>
  </si>
  <si>
    <t xml:space="preserve">      Подпрограмма "Вовлечение молодежи Окуловского муниципального района в социальную практику"</t>
  </si>
  <si>
    <t>1430000000</t>
  </si>
  <si>
    <t xml:space="preserve">        Реализация прочих мероприятий в рамках подпрограммы "Вовлечение молодежи Окуловского муниципального района в социальную практику"</t>
  </si>
  <si>
    <t>1430104990</t>
  </si>
  <si>
    <t xml:space="preserve">      Подпрограмма "Патриотическое воспитание населения Окуловского муниципального района"</t>
  </si>
  <si>
    <t>1440000000</t>
  </si>
  <si>
    <t xml:space="preserve">        Реализация прочих мероприятий в рамках подпрограммы "Патриотическое воспитание населения Окуловского муниципального района"</t>
  </si>
  <si>
    <t>1440104990</t>
  </si>
  <si>
    <t xml:space="preserve">      Подпрограмма "Социальная адаптация детей-сирот и детей, а также лиц из числа детей-сирот и детей, оставшихся без попечения родителей"</t>
  </si>
  <si>
    <t>1450000000</t>
  </si>
  <si>
    <t xml:space="preserve">        Единовременная выплата лицам из числа детей-сирот и детей, оставшихся без попечения родителей, на текущий ремонт находящихся в их собственности жилых помещений, расположенных на территории Новгородской области</t>
  </si>
  <si>
    <t>1450370600</t>
  </si>
  <si>
    <t xml:space="preserve">       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</si>
  <si>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14503N0821</t>
  </si>
  <si>
    <t xml:space="preserve">       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</si>
  <si>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14503R0821</t>
  </si>
  <si>
    <t xml:space="preserve">      Подпрограмма "Организация отдыха, оздоровления, занятости детей и подростков в каникулярное время"</t>
  </si>
  <si>
    <t>1460000000</t>
  </si>
  <si>
    <t xml:space="preserve">        Реализация мероприятий по организации отдыха, оздоровления, занятости детей и подростков в каникулярное время</t>
  </si>
  <si>
    <t>1460104020</t>
  </si>
  <si>
    <t>1460304020</t>
  </si>
  <si>
    <t xml:space="preserve">      Подпрограмма "Обеспечение реализации муниципальной программы в области образования и молодежной политики Окуловского муниципального района"</t>
  </si>
  <si>
    <t>1470000000</t>
  </si>
  <si>
    <t xml:space="preserve">        Обеспечение деятельности муниципальных дошкольных образовательных организаций</t>
  </si>
  <si>
    <t>1470103210</t>
  </si>
  <si>
    <t xml:space="preserve">        Обеспечение деятельности муниципальных общеобразовательных школ (начальных, неполных средних и средних)</t>
  </si>
  <si>
    <t>1470103220</t>
  </si>
  <si>
    <t xml:space="preserve">        Обеспечение деятельности муниципальных учреждений дополнительного образования</t>
  </si>
  <si>
    <t>1470103230</t>
  </si>
  <si>
    <t xml:space="preserve">        Обеспечение деятельности муниципальных учреждений, обеспечивающих предоставление услуг в сфере молодежной политики</t>
  </si>
  <si>
    <t>1470103250</t>
  </si>
  <si>
    <t xml:space="preserve">        Дополнительное образование детей при школах</t>
  </si>
  <si>
    <t>1470104010</t>
  </si>
  <si>
    <t xml:space="preserve">        Иные межбюджетные трансферты на частичную компенсацию дополнительных расходов на повышение оплаты труда работников бюджетной сферы</t>
  </si>
  <si>
    <t>1470171410</t>
  </si>
  <si>
    <t>1470172300</t>
  </si>
  <si>
    <t>14701S2300</t>
  </si>
  <si>
    <t xml:space="preserve">        Ремонт зданий муниципальных бюджетных и автономных учреждений</t>
  </si>
  <si>
    <t>1470203500</t>
  </si>
  <si>
    <t xml:space="preserve">        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</si>
  <si>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1470270010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</si>
  <si>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</si>
  <si>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1470270040</t>
  </si>
  <si>
    <t xml:space="preserve">        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</si>
  <si>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1470270060</t>
  </si>
  <si>
    <t xml:space="preserve">        Содержание ребенка в семье опекуна и приемной семье, а также вознаграждение, причитающееся приемному родителю</t>
  </si>
  <si>
    <t>1470270130</t>
  </si>
  <si>
    <t xml:space="preserve">       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</si>
  <si>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1470270630</t>
  </si>
  <si>
    <t xml:space="preserve">        Приобретение или изготовление бланков документов об образовании и (или) о квалификации муниципальными образовательными организациями</t>
  </si>
  <si>
    <t>1470272080</t>
  </si>
  <si>
    <t xml:space="preserve">       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</si>
  <si>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1470272120</t>
  </si>
  <si>
    <t xml:space="preserve">        Проведение мероприятий по централизации ведения бухгалтерского учета на 2018 год</t>
  </si>
  <si>
    <t>1470276110</t>
  </si>
  <si>
    <t>14702S2080</t>
  </si>
  <si>
    <t>14702S2120</t>
  </si>
  <si>
    <t xml:space="preserve">        Расходы на обеспечение функций органов местного самоуправления в рамках подпрограммы "Обеспечение реализации муниципальной программы в области образования и молодежной политики Окуловского муниципального района"</t>
  </si>
  <si>
    <t>1470301000</t>
  </si>
  <si>
    <t xml:space="preserve">        Обеспечение деятельности муниципальных учреждений, обеспечивающих предоставление услуг в сфере образования</t>
  </si>
  <si>
    <t>1470303240</t>
  </si>
  <si>
    <t>1470370060</t>
  </si>
  <si>
    <t>1470370280</t>
  </si>
  <si>
    <t xml:space="preserve">        Иные межбюджетные трансферты  на частичную компенсацию дополнительных расходов на повышение заработной оплаты труда работников бюджетной сферы</t>
  </si>
  <si>
    <t>1470371410</t>
  </si>
  <si>
    <t>1470372300</t>
  </si>
  <si>
    <t>14703S2300</t>
  </si>
  <si>
    <t xml:space="preserve">    Муниципальная программа "Улучшение жилищных условий граждан и повышение качества жилищно-коммунальных услуг в Окуловском муниципальном районе на 2018-2020 годы"</t>
  </si>
  <si>
    <t>1500000000</t>
  </si>
  <si>
    <t xml:space="preserve">      Подпрограмма "Водоснабжение и водоотведение в Окуловском муниципальном районе на 2018-2020 годы"</t>
  </si>
  <si>
    <t>1510000000</t>
  </si>
  <si>
    <t xml:space="preserve">        Реализация мероприятий по обеспечению населения нецентрализованным водоснабжением</t>
  </si>
  <si>
    <t>1510101950</t>
  </si>
  <si>
    <t xml:space="preserve">        Ремонт устройства гидроизоляции фильтра на ВОС "Перетна"</t>
  </si>
  <si>
    <t>1510101951</t>
  </si>
  <si>
    <t xml:space="preserve">        Субсидии на реализацию мероприятий в муниципальных образовательных организациях в области водоснабжения и водоотведения</t>
  </si>
  <si>
    <t>1510272370</t>
  </si>
  <si>
    <t xml:space="preserve">        Софинансирование расходов на реализацию мероприятий в муниципальных образовательных организациях в области водоснабжения и водоотведения</t>
  </si>
  <si>
    <t>15102S2370</t>
  </si>
  <si>
    <t xml:space="preserve">      Подпрограмма "Энергосбережение и повышение энергетической эффективности в Окуловском муниципальном районе на 2018-2020 годы"</t>
  </si>
  <si>
    <t>1520000000</t>
  </si>
  <si>
    <t xml:space="preserve">        Реализация мероприятий, направленных на энергосбережение и повышение энергетической эффективности в коммунальном комплексе</t>
  </si>
  <si>
    <t>1520201950</t>
  </si>
  <si>
    <t xml:space="preserve">    Муниципальная программа "Развитие культуры и туризма в Окуловском муниципальном районе на 2014-2020 годы"</t>
  </si>
  <si>
    <t>1600000000</t>
  </si>
  <si>
    <t xml:space="preserve">      Подпрограмма "Сохранение и развитие культуры Окуловского муниципального района на 2014-2020 годы"</t>
  </si>
  <si>
    <t>1610000000</t>
  </si>
  <si>
    <t xml:space="preserve">        Реализация прочих мероприятий в рамках подпрограммы "Сохранение и развитие культуры Окуловского муниципального района на 2014-2020 годы"</t>
  </si>
  <si>
    <t>1610105990</t>
  </si>
  <si>
    <t>1610205990</t>
  </si>
  <si>
    <t>1610305990</t>
  </si>
  <si>
    <t xml:space="preserve">        Обеспечение деятельности муниципальных домов культуры, других учреждений культуры</t>
  </si>
  <si>
    <t>1610403310</t>
  </si>
  <si>
    <t xml:space="preserve">        Обеспечение деятельности муниципальных библиотечно-информационных центров, библиотек</t>
  </si>
  <si>
    <t>1610403330</t>
  </si>
  <si>
    <t xml:space="preserve">        Обеспечение деятельности межпоселенческого культурно-краеведческого центра</t>
  </si>
  <si>
    <t>1610403350</t>
  </si>
  <si>
    <t>1610403500</t>
  </si>
  <si>
    <t>1610471410</t>
  </si>
  <si>
    <t>1610472300</t>
  </si>
  <si>
    <t xml:space="preserve">        Обеспечение развития и укрепления материально-технической базы муниципальных домов культуры</t>
  </si>
  <si>
    <t>16104L4670</t>
  </si>
  <si>
    <t xml:space="preserve">        Поддержка отрасли культура (комплектование книжных фондов муниципальных общедоступных библиотек)</t>
  </si>
  <si>
    <t>16104L5190</t>
  </si>
  <si>
    <t xml:space="preserve">        Комплектование книжных фондов муниципальных общедоступных библиотек муниципальных образований</t>
  </si>
  <si>
    <t>16104L5192</t>
  </si>
  <si>
    <t xml:space="preserve">        Субсидии на обеспечение развития и укрепления материально-технической базы муниципальных домов культуры</t>
  </si>
  <si>
    <t>16104L5581</t>
  </si>
  <si>
    <t xml:space="preserve">        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</si>
  <si>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16104S1550</t>
  </si>
  <si>
    <t>16104S2300</t>
  </si>
  <si>
    <t xml:space="preserve">        Укрепление материально-технической базы муниципальных учреждений (за исключением муниципальных домов культуры), подведомственных органам местного самоуправления муниципального района, реализующим полномочия в сфере культуры</t>
  </si>
  <si>
    <t>16104S2540</t>
  </si>
  <si>
    <t xml:space="preserve">      Подпрограмма "Развитие дополнительного образования в сфере культуры в Окуловском муниципальном районе на 2014-2020 годы"</t>
  </si>
  <si>
    <t>1620000000</t>
  </si>
  <si>
    <t>1620103230</t>
  </si>
  <si>
    <t>1620103290</t>
  </si>
  <si>
    <t>1620171410</t>
  </si>
  <si>
    <t>1620172300</t>
  </si>
  <si>
    <t>16201S2300</t>
  </si>
  <si>
    <t xml:space="preserve">      Подпрограмма "Развитие туризма в Окуловском муниципальном районе на 2014-2020 годы"</t>
  </si>
  <si>
    <t>1630000000</t>
  </si>
  <si>
    <t xml:space="preserve">        Реализация прочих мероприятий в рамках подпрограммы "Развитие туризма в Окуловском муниципальном районе на 2014-2020 годы"</t>
  </si>
  <si>
    <t>1630105990</t>
  </si>
  <si>
    <t>1630205990</t>
  </si>
  <si>
    <t>1630305990</t>
  </si>
  <si>
    <t xml:space="preserve">      Подпрограмма "Обеспечение реализации муниципальной программы "Развитие культуры и туризма в Окуловском муниципальном районе на 2014 - 2020 годы"</t>
  </si>
  <si>
    <t>1640000000</t>
  </si>
  <si>
    <t xml:space="preserve">        Обеспечение деятельности учреждений, предоставляющих услуги в сфере бухгалтерского учета, финансового и хозяйственного обеспечения, технического обслуживания учреждений культуры</t>
  </si>
  <si>
    <t>1640103340</t>
  </si>
  <si>
    <t xml:space="preserve">        Обеспечение деятельности межпоселенческого культурно-краеведческого Центра</t>
  </si>
  <si>
    <t>1640103350</t>
  </si>
  <si>
    <t xml:space="preserve">    Муниципальная программа "Обеспечение жильем молодых семей в Окуловском муниципальном районе на 2015-2020годы"</t>
  </si>
  <si>
    <t>1700000000</t>
  </si>
  <si>
    <t xml:space="preserve">        Софинансирование социальных выплат молодым семьям на приобретение, строительство жилья в рамках муниципальной программы "Обеспечение жильем молодых семей в Окуловском муниципальном районе на 2015 -2020годы"</t>
  </si>
  <si>
    <t>17001L0201</t>
  </si>
  <si>
    <t xml:space="preserve">        Предоставление социальных выплат молодым семьям на приобретение (строительство) жилья</t>
  </si>
  <si>
    <t>17001L4970</t>
  </si>
  <si>
    <t xml:space="preserve">        Субсидии на софинансирование социальных выплат молодым семьям на приобретение (строительство) жилья</t>
  </si>
  <si>
    <t>17001R4970</t>
  </si>
  <si>
    <t xml:space="preserve">    Муниципальная программа "Развитие физической культуры и спорта в Окуловском муниципальном районе на 2014-2020 годы"</t>
  </si>
  <si>
    <t>2000000000</t>
  </si>
  <si>
    <t xml:space="preserve">        Обеспечение деятельности муниципальных учреждений, обеспечивающих предоставление услуг в сфере физической культуры и спорта</t>
  </si>
  <si>
    <t>2000103410</t>
  </si>
  <si>
    <t>2000103420</t>
  </si>
  <si>
    <t xml:space="preserve">        Реализация прочих мероприятий в области физической культуры и спорта</t>
  </si>
  <si>
    <t>2000107990</t>
  </si>
  <si>
    <t>2000171410</t>
  </si>
  <si>
    <t xml:space="preserve">        Иные межбюджетные трансферты на частичную компенсацию дополнительных расходов на повышение оплаты труда работников бюджетной сферы (ФОЦ)</t>
  </si>
  <si>
    <t>2000171411</t>
  </si>
  <si>
    <t>2000172300</t>
  </si>
  <si>
    <t>2000172301</t>
  </si>
  <si>
    <t>20001S2300</t>
  </si>
  <si>
    <t>20001S2301</t>
  </si>
  <si>
    <t xml:space="preserve">        Субсидии на софинансирование расходов по завершению строительства спортивных объектов незавершенного строительства</t>
  </si>
  <si>
    <t>2000275220</t>
  </si>
  <si>
    <t xml:space="preserve">        Субсидии на софинансирование расходов по техническому оснащению объектов спорта, включенных во Всероссийский реестр объектов спорта, для обеспечения общественного порядка и общественной безопасности при проведении официальных спортивных соревнований</t>
  </si>
  <si>
    <t>2000275280</t>
  </si>
  <si>
    <t>20002S5220</t>
  </si>
  <si>
    <t xml:space="preserve">        Софинансирование расходов по техническому оснащению объектов спорта, включенных во Всероссийский реестр объектов спорта, для обеспечения общественного порядка и общественной безопасности при проведении официальных спортивных соревнований</t>
  </si>
  <si>
    <t>20002S5280</t>
  </si>
  <si>
    <t xml:space="preserve">    Муниципальная программа «Берегоукрепительные работы на р.Перетна в районе домов 17, 18, 21 и 22 по ул.Куйбышева в п.Кулотино Окуловского района Новгородской области для исполнения решения суда на 2017-2018 годы»</t>
  </si>
  <si>
    <t>2100000000</t>
  </si>
  <si>
    <t xml:space="preserve">        Реализация прочих мероприятий по проведению берегоукрепительных работ</t>
  </si>
  <si>
    <t>2100106990</t>
  </si>
  <si>
    <t xml:space="preserve">    Муниципальная программа "Капитальный ремонт муниципального жилищного фонда в Окуловском муниципальном районе на 2015-2020 годы"</t>
  </si>
  <si>
    <t>2300000000</t>
  </si>
  <si>
    <t xml:space="preserve">        Реализация мероприятий по проведению капитального ремонта муниципального жилого фонда</t>
  </si>
  <si>
    <t>2300101960</t>
  </si>
  <si>
    <t xml:space="preserve">    Муниципальная программа "Социальная поддержка граждан в Окуловском муниципальном районе на 2016-2020 годы"</t>
  </si>
  <si>
    <t>2500000000</t>
  </si>
  <si>
    <t xml:space="preserve">        Оплата жилищно-коммунальных услуг отдельным категориям граждан</t>
  </si>
  <si>
    <t>2500152500</t>
  </si>
  <si>
    <t xml:space="preserve">        Выполнение отдельных государственных полномочий по предоставлению мер социальной поддержки по оплате жилья и коммунальных услуг отдельным категориям граждан, работающих и проживающих в сельских населенных пунктах и поселках городского типа</t>
  </si>
  <si>
    <t>2500170070</t>
  </si>
  <si>
    <t xml:space="preserve">        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</si>
  <si>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2500170160</t>
  </si>
  <si>
    <t xml:space="preserve">        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поддержки отдельным категориям граждан, в том числе лицам, оказавшимся в трудной жизненной ситуации</t>
  </si>
  <si>
    <t>2500170210</t>
  </si>
  <si>
    <t xml:space="preserve">        Осуществление отдельных государственных полномочий по предоставлению мер социальной поддержки ветеранов труда Новгородской области</t>
  </si>
  <si>
    <t>2500170240</t>
  </si>
  <si>
    <t xml:space="preserve">        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</si>
  <si>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2500170270</t>
  </si>
  <si>
    <t xml:space="preserve">        Осуществление отдельных государственных полномочий по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</si>
  <si>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2500170310</t>
  </si>
  <si>
    <t xml:space="preserve">        Обеспечение отдельных государственных полномочий по предоставлению мер социальной поддержки ветеранов труда и граждан, приравненных к ним</t>
  </si>
  <si>
    <t>2500170410</t>
  </si>
  <si>
    <t xml:space="preserve">        Обеспечение отдельных государственных полномочий по предоставлению мер социальной поддержки тружеников тыла</t>
  </si>
  <si>
    <t>2500170420</t>
  </si>
  <si>
    <t xml:space="preserve">        Обеспечение мер социальной поддержки реабилитированных лиц и лиц, признанных пострадавшими от политических репрессий</t>
  </si>
  <si>
    <t>2500170430</t>
  </si>
  <si>
    <t xml:space="preserve">        Дополнительные меры социальной поддержки в виде единовременной денежной выплаты на проведение капитального ремонта жилых помещений участникам Великой Отечественной войны, ставшим инвалидами, проживающим одиноко в многоквартирных жилых домах</t>
  </si>
  <si>
    <t>2500170700</t>
  </si>
  <si>
    <t xml:space="preserve">        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</si>
  <si>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2500270200</t>
  </si>
  <si>
    <t xml:space="preserve">       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</si>
  <si>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2500270230</t>
  </si>
  <si>
    <t xml:space="preserve">        Осуществление отдельных государственных полномочий по назначению и выплате пособий гражданам, имеющим детей</t>
  </si>
  <si>
    <t>2500270400</t>
  </si>
  <si>
    <t>2500370280</t>
  </si>
  <si>
    <t xml:space="preserve">    Муниципальная программа "Градостроительная политика на территории Окуловского муниципального района на 2016-2020 годы"</t>
  </si>
  <si>
    <t>2700000000</t>
  </si>
  <si>
    <t xml:space="preserve">        Реализация прочих мероприятий в рамках муниципальной программы "«Градостроительная политика на территории Окуловского муниципального района на 2016-2020 годы"</t>
  </si>
  <si>
    <t>2700101990</t>
  </si>
  <si>
    <t xml:space="preserve">    Муниципальная программа "Строительство дошкольных образовательных организаций на территории Окуловского муниципального района на 2018-2020 годы"</t>
  </si>
  <si>
    <t>3300000000</t>
  </si>
  <si>
    <t xml:space="preserve">        Разработка проектно-сметной документации на строительство детского сада в г.Окуловка</t>
  </si>
  <si>
    <t>3300102010</t>
  </si>
  <si>
    <t xml:space="preserve">        Cтроительство (пристрой) и (или) выкуп зданий образовательных организаций, осуществляющих образовательную деятельность по образовательным программам дошкольного образования</t>
  </si>
  <si>
    <t>33001L1590</t>
  </si>
  <si>
    <t xml:space="preserve">    Муниципальная программа "Охрана окружающей среды  Окуловского муниципального района на 2018-2019 годы"</t>
  </si>
  <si>
    <t>3400000000</t>
  </si>
  <si>
    <t xml:space="preserve">        Осуществление отдельных государственных полномочий по организации деятельности по обработке твердых коммунальных отходов в части разработки проектно-сметной документации на создание комплексов по сортировке твердых коммунальных отходов и (или) создание комплексов по сортировке твердых коммунальных отходов</t>
  </si>
  <si>
    <t>34001R5661</t>
  </si>
  <si>
    <t>ВСЕГО РАСХОДОВ:</t>
  </si>
  <si>
    <t xml:space="preserve">          Субсидии юридическим лицам (Субсидии на поддержку субьектов малого и среднего предпринимательства в монопрофильном образовании поселок Угловка) -областные</t>
  </si>
  <si>
    <t>18-А44о.242000</t>
  </si>
  <si>
    <t xml:space="preserve">          Субсидии юридическим лицам (Субсидии на поддержку субьектов малого и среднего предпринимательства в монопрофильном образовании поселок Угловка)(фед.)</t>
  </si>
  <si>
    <t>18-А44ф.242000</t>
  </si>
  <si>
    <t xml:space="preserve">          Работы, услуги по содержанию имущества (Иные межбюджетные трансферты на реализацию мероприятий по восстановлению автомобильных дорог регионального, межмуниципального и местного значения при ликвидации последствий чрезвычайных ситуаций) -федеральные</t>
  </si>
  <si>
    <t>18-Г07ф.225002</t>
  </si>
  <si>
    <t xml:space="preserve">          Увеличение стоимости основных средств (жильё дети-сироты - областные)</t>
  </si>
  <si>
    <t>18-780о.310000</t>
  </si>
  <si>
    <t xml:space="preserve">          Увеличение стоимости основных средств (жильё дети-сироты - федеральные)</t>
  </si>
  <si>
    <t>18-780ф.310000</t>
  </si>
  <si>
    <t xml:space="preserve">          Увеличение стоимости основных средств (Субсидии на обеспечение развития и укрепления материально-технической базы домов культуры в населенных пунктах с числом жителей до 50 тысяч человек) - областные</t>
  </si>
  <si>
    <t>18-Б98о.310000</t>
  </si>
  <si>
    <t xml:space="preserve">          Увеличение стоимости основных средств (Субсидии на обеспечение развития и укрепления материально-технической базы домов культуры в населенных пунктах с числом жителей до 50 тысяч человек) - федеральные</t>
  </si>
  <si>
    <t>18-Б98ф.310000</t>
  </si>
  <si>
    <t xml:space="preserve">          Увеличение стоимости основных средств (Комплектование книжных фондов муниципальных общедоступных библиотек) -областные</t>
  </si>
  <si>
    <t>18-А09-00002о.310000</t>
  </si>
  <si>
    <t xml:space="preserve">          Увеличение стоимости основных средств (Комплектование книжных фондов муниципальных общедоступных библиотек) -федеральные</t>
  </si>
  <si>
    <t>18-А09-00002ф.310000</t>
  </si>
  <si>
    <t xml:space="preserve">          Пособия по социальной помощи населению (социальные выплаты молодым семьям на приобретение (строительство) жилья) - областные</t>
  </si>
  <si>
    <t>18-B04о.262002</t>
  </si>
  <si>
    <t xml:space="preserve">          Пособия по социальной помощи населению (социальные выплаты молодым семьям на приобретение (строительство) жилья) -федеральные</t>
  </si>
  <si>
    <t>18-B04ф.262002</t>
  </si>
  <si>
    <t xml:space="preserve">          Пособия по социальной помощи населению (социальные выплаты молодым семьям на приобретение (строительство) жилья) - муниципальные в рамках Соглашения)</t>
  </si>
  <si>
    <t>18-В04.262002</t>
  </si>
  <si>
    <t xml:space="preserve">          Увеличение стоимости основных средств (Иные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образования)-муниципальные</t>
  </si>
  <si>
    <t>18-В95.310000</t>
  </si>
  <si>
    <t xml:space="preserve">          Увеличение стоимости основных средств (Иные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образования)областные</t>
  </si>
  <si>
    <t>18-В95о.310000</t>
  </si>
  <si>
    <t xml:space="preserve">          Увеличение стоимости основных средств (Иные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образования) федеральные</t>
  </si>
  <si>
    <t>18-В95ф.310000</t>
  </si>
  <si>
    <t xml:space="preserve">          Увеличение стоимости основных средств (Субсидии на мероприятия в области обращения с отходами) - областные</t>
  </si>
  <si>
    <t>18-В78о.310000</t>
  </si>
  <si>
    <t xml:space="preserve">          Увеличение стоимости основных средств (Субсидии на мероприятия в области обращения с отходами) - федеральные</t>
  </si>
  <si>
    <t>18-В78ф.310000</t>
  </si>
  <si>
    <t>Анализ исполнения муниципальных программ</t>
  </si>
  <si>
    <t>область</t>
  </si>
  <si>
    <t>район</t>
  </si>
  <si>
    <t>федерация</t>
  </si>
  <si>
    <t>пос.</t>
  </si>
  <si>
    <t>ГП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</si>
</sst>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р_._-;\-* #,##0.00\ _р_._-;_-* &quot;-&quot;??\ _р_._-;_-@_-"/>
  </numFmts>
  <fonts count="10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99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2" fillId="0" borderId="1">
      <alignment wrapText="1"/>
    </xf>
    <xf numFmtId="0" fontId="2" fillId="0" borderId="1"/>
    <xf numFmtId="0" fontId="3" fillId="0" borderId="1">
      <alignment horizontal="center" wrapText="1"/>
    </xf>
    <xf numFmtId="0" fontId="3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2" fillId="0" borderId="2">
      <alignment horizontal="center" vertical="center" wrapText="1"/>
    </xf>
    <xf numFmtId="0" fontId="4" fillId="0" borderId="2">
      <alignment vertical="top" wrapText="1"/>
    </xf>
    <xf numFmtId="1" fontId="2" fillId="0" borderId="2">
      <alignment horizontal="center" vertical="top" shrinkToFit="1"/>
    </xf>
    <xf numFmtId="4" fontId="4" fillId="2" borderId="2">
      <alignment horizontal="right" vertical="top" shrinkToFit="1"/>
    </xf>
    <xf numFmtId="10" fontId="4" fillId="2" borderId="2">
      <alignment horizontal="right" vertical="top" shrinkToFit="1"/>
    </xf>
    <xf numFmtId="0" fontId="4" fillId="0" borderId="2">
      <alignment horizontal="left"/>
    </xf>
    <xf numFmtId="4" fontId="4" fillId="3" borderId="2">
      <alignment horizontal="right" vertical="top" shrinkToFit="1"/>
    </xf>
    <xf numFmtId="10" fontId="4" fillId="3" borderId="2">
      <alignment horizontal="right" vertical="top" shrinkToFit="1"/>
    </xf>
    <xf numFmtId="0" fontId="2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2" fillId="0" borderId="1"/>
    <xf numFmtId="0" fontId="2" fillId="0" borderId="1"/>
    <xf numFmtId="0" fontId="2" fillId="4" borderId="1"/>
    <xf numFmtId="1" fontId="2" fillId="0" borderId="2">
      <alignment horizontal="left" vertical="top" wrapText="1" indent="2"/>
    </xf>
    <xf numFmtId="0" fontId="2" fillId="4" borderId="1">
      <alignment shrinkToFit="1"/>
    </xf>
    <xf numFmtId="4" fontId="2" fillId="0" borderId="2">
      <alignment horizontal="right" vertical="top" shrinkToFit="1"/>
    </xf>
    <xf numFmtId="10" fontId="2" fillId="0" borderId="2">
      <alignment horizontal="right" vertical="top" shrinkToFit="1"/>
    </xf>
    <xf numFmtId="0" fontId="2" fillId="0" borderId="1">
      <alignment vertical="top"/>
    </xf>
    <xf numFmtId="0" fontId="2" fillId="4" borderId="1">
      <alignment horizontal="center"/>
    </xf>
    <xf numFmtId="0" fontId="2" fillId="4" borderId="1">
      <alignment horizontal="left"/>
    </xf>
    <xf numFmtId="0" fontId="1" fillId="0" borderId="1"/>
    <xf numFmtId="164" fontId="8" fillId="0" borderId="1" applyFont="0" applyFill="0" applyBorder="0" applyAlignment="0" applyProtection="0"/>
  </cellStyleXfs>
  <cellXfs count="128">
    <xf numFmtId="0" fontId="0" fillId="0" borderId="0" xfId="0"/>
    <xf numFmtId="0" fontId="2" fillId="0" borderId="1" xfId="2" applyNumberFormat="1" applyProtection="1"/>
    <xf numFmtId="0" fontId="4" fillId="0" borderId="2" xfId="29" applyNumberFormat="1" applyProtection="1">
      <alignment vertical="top" wrapText="1"/>
    </xf>
    <xf numFmtId="1" fontId="2" fillId="0" borderId="2" xfId="30" applyNumberFormat="1" applyProtection="1">
      <alignment horizontal="center" vertical="top" shrinkToFit="1"/>
    </xf>
    <xf numFmtId="4" fontId="4" fillId="2" borderId="2" xfId="31" applyNumberFormat="1" applyProtection="1">
      <alignment horizontal="right" vertical="top" shrinkToFit="1"/>
    </xf>
    <xf numFmtId="4" fontId="4" fillId="3" borderId="2" xfId="34" applyNumberFormat="1" applyProtection="1">
      <alignment horizontal="right" vertical="top" shrinkToFit="1"/>
    </xf>
    <xf numFmtId="0" fontId="0" fillId="0" borderId="1" xfId="0" applyBorder="1" applyProtection="1">
      <protection locked="0"/>
    </xf>
    <xf numFmtId="0" fontId="2" fillId="0" borderId="1" xfId="2" applyNumberFormat="1" applyFill="1" applyProtection="1"/>
    <xf numFmtId="0" fontId="0" fillId="0" borderId="0" xfId="0" applyFill="1" applyProtection="1">
      <protection locked="0"/>
    </xf>
    <xf numFmtId="0" fontId="3" fillId="0" borderId="1" xfId="3" applyNumberFormat="1" applyFill="1" applyProtection="1">
      <alignment horizontal="center" wrapText="1"/>
    </xf>
    <xf numFmtId="0" fontId="3" fillId="0" borderId="1" xfId="4" applyNumberFormat="1" applyFill="1" applyProtection="1">
      <alignment horizontal="center"/>
    </xf>
    <xf numFmtId="0" fontId="2" fillId="0" borderId="2" xfId="28" applyNumberFormat="1" applyFill="1" applyProtection="1">
      <alignment horizontal="center" vertical="center" wrapText="1"/>
    </xf>
    <xf numFmtId="0" fontId="2" fillId="0" borderId="2" xfId="28" applyNumberFormat="1" applyFill="1" applyProtection="1">
      <alignment horizontal="center" vertical="center" wrapText="1"/>
    </xf>
    <xf numFmtId="0" fontId="2" fillId="0" borderId="2" xfId="28" applyFill="1">
      <alignment horizontal="center" vertical="center" wrapText="1"/>
    </xf>
    <xf numFmtId="0" fontId="4" fillId="0" borderId="2" xfId="29" applyNumberFormat="1" applyFill="1" applyProtection="1">
      <alignment vertical="top" wrapText="1"/>
    </xf>
    <xf numFmtId="1" fontId="2" fillId="0" borderId="2" xfId="30" applyNumberFormat="1" applyFill="1" applyProtection="1">
      <alignment horizontal="center" vertical="top" shrinkToFit="1"/>
    </xf>
    <xf numFmtId="4" fontId="4" fillId="0" borderId="2" xfId="31" applyNumberFormat="1" applyFill="1" applyProtection="1">
      <alignment horizontal="right" vertical="top" shrinkToFit="1"/>
    </xf>
    <xf numFmtId="10" fontId="4" fillId="0" borderId="2" xfId="32" applyNumberFormat="1" applyFill="1" applyProtection="1">
      <alignment horizontal="right" vertical="top" shrinkToFit="1"/>
    </xf>
    <xf numFmtId="4" fontId="4" fillId="0" borderId="2" xfId="34" applyNumberFormat="1" applyFill="1" applyProtection="1">
      <alignment horizontal="right" vertical="top" shrinkToFit="1"/>
    </xf>
    <xf numFmtId="0" fontId="2" fillId="0" borderId="1" xfId="36" applyNumberFormat="1" applyFill="1" applyProtection="1">
      <alignment horizontal="left" wrapText="1"/>
    </xf>
    <xf numFmtId="1" fontId="6" fillId="0" borderId="2" xfId="30" applyNumberFormat="1" applyFont="1" applyFill="1" applyProtection="1">
      <alignment horizontal="center" vertical="top" shrinkToFit="1"/>
    </xf>
    <xf numFmtId="0" fontId="2" fillId="0" borderId="2" xfId="29" applyNumberFormat="1" applyFont="1" applyFill="1" applyProtection="1">
      <alignment vertical="top" wrapText="1"/>
    </xf>
    <xf numFmtId="1" fontId="2" fillId="0" borderId="2" xfId="30" applyNumberFormat="1" applyFont="1" applyFill="1" applyProtection="1">
      <alignment horizontal="center" vertical="top" shrinkToFit="1"/>
    </xf>
    <xf numFmtId="4" fontId="2" fillId="0" borderId="2" xfId="31" applyNumberFormat="1" applyFont="1" applyFill="1" applyProtection="1">
      <alignment horizontal="right" vertical="top" shrinkToFit="1"/>
    </xf>
    <xf numFmtId="10" fontId="2" fillId="0" borderId="2" xfId="32" applyNumberFormat="1" applyFont="1" applyFill="1" applyProtection="1">
      <alignment horizontal="right" vertical="top" shrinkToFit="1"/>
    </xf>
    <xf numFmtId="0" fontId="2" fillId="0" borderId="1" xfId="2" applyNumberFormat="1" applyFont="1" applyFill="1" applyProtection="1"/>
    <xf numFmtId="0" fontId="0" fillId="0" borderId="0" xfId="0" applyFont="1" applyFill="1" applyProtection="1">
      <protection locked="0"/>
    </xf>
    <xf numFmtId="49" fontId="7" fillId="5" borderId="3" xfId="50" applyNumberFormat="1" applyFont="1" applyFill="1" applyBorder="1" applyAlignment="1">
      <alignment horizontal="center" vertical="top" shrinkToFit="1"/>
    </xf>
    <xf numFmtId="49" fontId="7" fillId="6" borderId="3" xfId="50" applyNumberFormat="1" applyFont="1" applyFill="1" applyBorder="1" applyAlignment="1">
      <alignment horizontal="center" vertical="top" shrinkToFit="1"/>
    </xf>
    <xf numFmtId="49" fontId="7" fillId="7" borderId="3" xfId="50" applyNumberFormat="1" applyFont="1" applyFill="1" applyBorder="1" applyAlignment="1">
      <alignment horizontal="center" vertical="top" shrinkToFit="1"/>
    </xf>
    <xf numFmtId="4" fontId="0" fillId="0" borderId="0" xfId="0" applyNumberFormat="1" applyFont="1" applyFill="1" applyProtection="1">
      <protection locked="0"/>
    </xf>
    <xf numFmtId="4" fontId="7" fillId="7" borderId="2" xfId="31" applyFont="1" applyFill="1" applyProtection="1">
      <alignment horizontal="right" vertical="top" shrinkToFit="1"/>
    </xf>
    <xf numFmtId="10" fontId="7" fillId="7" borderId="2" xfId="32" applyFont="1" applyFill="1" applyProtection="1">
      <alignment horizontal="right" vertical="top" shrinkToFit="1"/>
    </xf>
    <xf numFmtId="4" fontId="7" fillId="5" borderId="2" xfId="31" applyFont="1" applyFill="1" applyProtection="1">
      <alignment horizontal="right" vertical="top" shrinkToFit="1"/>
    </xf>
    <xf numFmtId="10" fontId="7" fillId="5" borderId="2" xfId="32" applyFont="1" applyFill="1" applyProtection="1">
      <alignment horizontal="right" vertical="top" shrinkToFit="1"/>
    </xf>
    <xf numFmtId="4" fontId="7" fillId="6" borderId="2" xfId="31" applyFont="1" applyFill="1" applyProtection="1">
      <alignment horizontal="right" vertical="top" shrinkToFit="1"/>
    </xf>
    <xf numFmtId="10" fontId="7" fillId="6" borderId="2" xfId="32" applyFont="1" applyFill="1" applyProtection="1">
      <alignment horizontal="right" vertical="top" shrinkToFit="1"/>
    </xf>
    <xf numFmtId="4" fontId="4" fillId="7" borderId="2" xfId="31" applyNumberFormat="1" applyFill="1" applyProtection="1">
      <alignment horizontal="right" vertical="top" shrinkToFit="1"/>
    </xf>
    <xf numFmtId="10" fontId="4" fillId="7" borderId="2" xfId="32" applyNumberFormat="1" applyFill="1" applyProtection="1">
      <alignment horizontal="right" vertical="top" shrinkToFit="1"/>
    </xf>
    <xf numFmtId="4" fontId="7" fillId="7" borderId="2" xfId="31" applyNumberFormat="1" applyFont="1" applyFill="1" applyProtection="1">
      <alignment horizontal="right" vertical="top" shrinkToFit="1"/>
    </xf>
    <xf numFmtId="10" fontId="7" fillId="7" borderId="2" xfId="32" applyNumberFormat="1" applyFont="1" applyFill="1" applyProtection="1">
      <alignment horizontal="right" vertical="top" shrinkToFit="1"/>
    </xf>
    <xf numFmtId="4" fontId="2" fillId="7" borderId="2" xfId="31" applyNumberFormat="1" applyFont="1" applyFill="1" applyProtection="1">
      <alignment horizontal="right" vertical="top" shrinkToFit="1"/>
    </xf>
    <xf numFmtId="10" fontId="2" fillId="7" borderId="2" xfId="32" applyNumberFormat="1" applyFont="1" applyFill="1" applyProtection="1">
      <alignment horizontal="right" vertical="top" shrinkToFit="1"/>
    </xf>
    <xf numFmtId="4" fontId="7" fillId="5" borderId="2" xfId="31" applyNumberFormat="1" applyFont="1" applyFill="1" applyProtection="1">
      <alignment horizontal="right" vertical="top" shrinkToFit="1"/>
    </xf>
    <xf numFmtId="10" fontId="7" fillId="5" borderId="2" xfId="32" applyNumberFormat="1" applyFont="1" applyFill="1" applyProtection="1">
      <alignment horizontal="right" vertical="top" shrinkToFit="1"/>
    </xf>
    <xf numFmtId="10" fontId="2" fillId="5" borderId="2" xfId="32" applyNumberFormat="1" applyFont="1" applyFill="1" applyProtection="1">
      <alignment horizontal="right" vertical="top" shrinkToFit="1"/>
    </xf>
    <xf numFmtId="4" fontId="2" fillId="5" borderId="2" xfId="31" applyNumberFormat="1" applyFont="1" applyFill="1" applyProtection="1">
      <alignment horizontal="right" vertical="top" shrinkToFit="1"/>
    </xf>
    <xf numFmtId="4" fontId="4" fillId="5" borderId="2" xfId="31" applyNumberFormat="1" applyFill="1" applyProtection="1">
      <alignment horizontal="right" vertical="top" shrinkToFit="1"/>
    </xf>
    <xf numFmtId="10" fontId="4" fillId="5" borderId="2" xfId="32" applyNumberFormat="1" applyFill="1" applyProtection="1">
      <alignment horizontal="right" vertical="top" shrinkToFit="1"/>
    </xf>
    <xf numFmtId="4" fontId="7" fillId="6" borderId="2" xfId="31" applyNumberFormat="1" applyFont="1" applyFill="1" applyProtection="1">
      <alignment horizontal="right" vertical="top" shrinkToFit="1"/>
    </xf>
    <xf numFmtId="10" fontId="7" fillId="6" borderId="2" xfId="32" applyNumberFormat="1" applyFont="1" applyFill="1" applyProtection="1">
      <alignment horizontal="right" vertical="top" shrinkToFit="1"/>
    </xf>
    <xf numFmtId="4" fontId="2" fillId="6" borderId="2" xfId="31" applyNumberFormat="1" applyFont="1" applyFill="1" applyProtection="1">
      <alignment horizontal="right" vertical="top" shrinkToFit="1"/>
    </xf>
    <xf numFmtId="10" fontId="2" fillId="6" borderId="2" xfId="32" applyNumberFormat="1" applyFont="1" applyFill="1" applyProtection="1">
      <alignment horizontal="right" vertical="top" shrinkToFit="1"/>
    </xf>
    <xf numFmtId="4" fontId="4" fillId="8" borderId="2" xfId="34" applyNumberFormat="1" applyFill="1" applyProtection="1">
      <alignment horizontal="right" vertical="top" shrinkToFit="1"/>
    </xf>
    <xf numFmtId="10" fontId="4" fillId="8" borderId="2" xfId="32" applyNumberFormat="1" applyFill="1" applyProtection="1">
      <alignment horizontal="right" vertical="top" shrinkToFit="1"/>
    </xf>
    <xf numFmtId="4" fontId="6" fillId="6" borderId="2" xfId="31" applyNumberFormat="1" applyFont="1" applyFill="1" applyProtection="1">
      <alignment horizontal="right" vertical="top" shrinkToFit="1"/>
    </xf>
    <xf numFmtId="10" fontId="6" fillId="6" borderId="2" xfId="32" applyNumberFormat="1" applyFont="1" applyFill="1" applyProtection="1">
      <alignment horizontal="right" vertical="top" shrinkToFit="1"/>
    </xf>
    <xf numFmtId="164" fontId="9" fillId="9" borderId="3" xfId="51" applyFont="1" applyFill="1" applyBorder="1"/>
    <xf numFmtId="43" fontId="0" fillId="0" borderId="0" xfId="0" applyNumberFormat="1" applyFill="1" applyProtection="1">
      <protection locked="0"/>
    </xf>
    <xf numFmtId="4" fontId="0" fillId="0" borderId="0" xfId="0" applyNumberFormat="1" applyFill="1" applyProtection="1">
      <protection locked="0"/>
    </xf>
    <xf numFmtId="0" fontId="2" fillId="0" borderId="2" xfId="28" applyNumberFormat="1" applyFill="1" applyProtection="1">
      <alignment horizontal="center" vertical="center" wrapText="1"/>
    </xf>
    <xf numFmtId="0" fontId="2" fillId="0" borderId="2" xfId="28" applyFill="1">
      <alignment horizontal="center" vertical="center" wrapText="1"/>
    </xf>
    <xf numFmtId="0" fontId="2" fillId="0" borderId="2" xfId="20" applyNumberFormat="1" applyFill="1" applyProtection="1">
      <alignment horizontal="center" vertical="center" wrapText="1"/>
    </xf>
    <xf numFmtId="0" fontId="2" fillId="0" borderId="2" xfId="20" applyFill="1">
      <alignment horizontal="center" vertical="center" wrapText="1"/>
    </xf>
    <xf numFmtId="0" fontId="2" fillId="0" borderId="2" xfId="19" applyNumberFormat="1" applyFill="1" applyProtection="1">
      <alignment horizontal="center" vertical="center" wrapText="1"/>
    </xf>
    <xf numFmtId="0" fontId="2" fillId="0" borderId="2" xfId="19" applyFill="1">
      <alignment horizontal="center" vertical="center" wrapText="1"/>
    </xf>
    <xf numFmtId="0" fontId="2" fillId="0" borderId="2" xfId="27" applyNumberFormat="1" applyFill="1" applyProtection="1">
      <alignment horizontal="center" vertical="center" wrapText="1"/>
    </xf>
    <xf numFmtId="0" fontId="2" fillId="0" borderId="2" xfId="27" applyFill="1">
      <alignment horizontal="center" vertical="center" wrapText="1"/>
    </xf>
    <xf numFmtId="0" fontId="2" fillId="0" borderId="2" xfId="18" applyNumberFormat="1" applyFill="1" applyProtection="1">
      <alignment horizontal="center" vertical="center" wrapText="1"/>
    </xf>
    <xf numFmtId="0" fontId="2" fillId="0" borderId="2" xfId="18" applyFill="1">
      <alignment horizontal="center" vertical="center" wrapText="1"/>
    </xf>
    <xf numFmtId="0" fontId="2" fillId="0" borderId="2" xfId="6" applyNumberFormat="1" applyFill="1" applyProtection="1">
      <alignment horizontal="center" vertical="center" wrapText="1"/>
    </xf>
    <xf numFmtId="0" fontId="2" fillId="0" borderId="2" xfId="6" applyFill="1">
      <alignment horizontal="center" vertical="center" wrapText="1"/>
    </xf>
    <xf numFmtId="0" fontId="2" fillId="0" borderId="2" xfId="9" applyNumberFormat="1" applyFill="1" applyProtection="1">
      <alignment horizontal="center" vertical="center" wrapText="1"/>
    </xf>
    <xf numFmtId="0" fontId="2" fillId="0" borderId="2" xfId="9" applyFill="1">
      <alignment horizontal="center" vertical="center" wrapText="1"/>
    </xf>
    <xf numFmtId="0" fontId="2" fillId="0" borderId="2" xfId="14" applyNumberFormat="1" applyFill="1" applyProtection="1">
      <alignment horizontal="center" vertical="center" wrapText="1"/>
    </xf>
    <xf numFmtId="0" fontId="2" fillId="0" borderId="2" xfId="14" applyFill="1">
      <alignment horizontal="center" vertical="center" wrapText="1"/>
    </xf>
    <xf numFmtId="0" fontId="2" fillId="0" borderId="2" xfId="15" applyNumberFormat="1" applyFill="1" applyProtection="1">
      <alignment horizontal="center" vertical="center" wrapText="1"/>
    </xf>
    <xf numFmtId="0" fontId="2" fillId="0" borderId="2" xfId="15" applyFill="1">
      <alignment horizontal="center" vertical="center" wrapText="1"/>
    </xf>
    <xf numFmtId="0" fontId="2" fillId="0" borderId="2" xfId="16" applyNumberFormat="1" applyFill="1" applyProtection="1">
      <alignment horizontal="center" vertical="center" wrapText="1"/>
    </xf>
    <xf numFmtId="0" fontId="2" fillId="0" borderId="2" xfId="16" applyFill="1">
      <alignment horizontal="center" vertical="center" wrapText="1"/>
    </xf>
    <xf numFmtId="0" fontId="2" fillId="0" borderId="1" xfId="1" applyNumberFormat="1" applyFill="1" applyProtection="1">
      <alignment wrapText="1"/>
    </xf>
    <xf numFmtId="0" fontId="2" fillId="0" borderId="1" xfId="1" applyFill="1">
      <alignment wrapText="1"/>
    </xf>
    <xf numFmtId="0" fontId="3" fillId="0" borderId="1" xfId="3" applyNumberFormat="1" applyFill="1" applyProtection="1">
      <alignment horizontal="center" wrapText="1"/>
    </xf>
    <xf numFmtId="0" fontId="3" fillId="0" borderId="1" xfId="3" applyFill="1">
      <alignment horizontal="center" wrapText="1"/>
    </xf>
    <xf numFmtId="0" fontId="3" fillId="0" borderId="1" xfId="4" applyNumberFormat="1" applyFill="1" applyProtection="1">
      <alignment horizontal="center"/>
    </xf>
    <xf numFmtId="0" fontId="3" fillId="0" borderId="1" xfId="4" applyFill="1">
      <alignment horizontal="center"/>
    </xf>
    <xf numFmtId="0" fontId="2" fillId="0" borderId="1" xfId="5" applyNumberFormat="1" applyFill="1" applyProtection="1">
      <alignment horizontal="right"/>
    </xf>
    <xf numFmtId="0" fontId="2" fillId="0" borderId="1" xfId="5" applyFill="1">
      <alignment horizontal="right"/>
    </xf>
    <xf numFmtId="0" fontId="2" fillId="0" borderId="1" xfId="36" applyNumberFormat="1" applyFill="1" applyProtection="1">
      <alignment horizontal="left" wrapText="1"/>
    </xf>
    <xf numFmtId="0" fontId="2" fillId="0" borderId="1" xfId="36" applyFill="1">
      <alignment horizontal="left" wrapText="1"/>
    </xf>
    <xf numFmtId="0" fontId="4" fillId="0" borderId="2" xfId="33" applyNumberFormat="1" applyFill="1" applyProtection="1">
      <alignment horizontal="left"/>
    </xf>
    <xf numFmtId="0" fontId="4" fillId="0" borderId="2" xfId="33" applyFill="1">
      <alignment horizontal="left"/>
    </xf>
    <xf numFmtId="0" fontId="2" fillId="0" borderId="2" xfId="21" applyNumberFormat="1" applyFill="1" applyProtection="1">
      <alignment horizontal="center" vertical="center" wrapText="1"/>
    </xf>
    <xf numFmtId="0" fontId="2" fillId="0" borderId="2" xfId="21" applyFill="1">
      <alignment horizontal="center" vertical="center" wrapText="1"/>
    </xf>
    <xf numFmtId="0" fontId="2" fillId="0" borderId="2" xfId="22" applyNumberFormat="1" applyFill="1" applyProtection="1">
      <alignment horizontal="center" vertical="center" wrapText="1"/>
    </xf>
    <xf numFmtId="0" fontId="2" fillId="0" borderId="2" xfId="22" applyFill="1">
      <alignment horizontal="center" vertical="center" wrapText="1"/>
    </xf>
    <xf numFmtId="0" fontId="2" fillId="0" borderId="2" xfId="23" applyNumberFormat="1" applyFill="1" applyProtection="1">
      <alignment horizontal="center" vertical="center" wrapText="1"/>
    </xf>
    <xf numFmtId="0" fontId="2" fillId="0" borderId="2" xfId="23" applyFill="1">
      <alignment horizontal="center" vertical="center" wrapText="1"/>
    </xf>
    <xf numFmtId="0" fontId="2" fillId="0" borderId="2" xfId="17" applyNumberFormat="1" applyFill="1" applyProtection="1">
      <alignment horizontal="center" vertical="center" wrapText="1"/>
    </xf>
    <xf numFmtId="0" fontId="2" fillId="0" borderId="2" xfId="17" applyFill="1">
      <alignment horizontal="center" vertical="center" wrapText="1"/>
    </xf>
    <xf numFmtId="0" fontId="2" fillId="0" borderId="2" xfId="24" applyNumberFormat="1" applyFill="1" applyProtection="1">
      <alignment horizontal="center" vertical="center" wrapText="1"/>
    </xf>
    <xf numFmtId="0" fontId="2" fillId="0" borderId="2" xfId="24" applyFill="1">
      <alignment horizontal="center" vertical="center" wrapText="1"/>
    </xf>
    <xf numFmtId="0" fontId="2" fillId="0" borderId="2" xfId="25" applyNumberFormat="1" applyFill="1" applyProtection="1">
      <alignment horizontal="center" vertical="center" wrapText="1"/>
    </xf>
    <xf numFmtId="0" fontId="2" fillId="0" borderId="2" xfId="25" applyFill="1">
      <alignment horizontal="center" vertical="center" wrapText="1"/>
    </xf>
    <xf numFmtId="0" fontId="2" fillId="0" borderId="2" xfId="26" applyNumberFormat="1" applyFill="1" applyProtection="1">
      <alignment horizontal="center" vertical="center" wrapText="1"/>
    </xf>
    <xf numFmtId="0" fontId="2" fillId="0" borderId="2" xfId="26" applyFill="1">
      <alignment horizontal="center" vertical="center" wrapText="1"/>
    </xf>
    <xf numFmtId="0" fontId="2" fillId="0" borderId="1" xfId="1" applyNumberFormat="1" applyProtection="1">
      <alignment wrapText="1"/>
    </xf>
    <xf numFmtId="0" fontId="2" fillId="0" borderId="1" xfId="1">
      <alignment wrapText="1"/>
    </xf>
    <xf numFmtId="0" fontId="3" fillId="0" borderId="1" xfId="3" applyNumberFormat="1" applyProtection="1">
      <alignment horizontal="center" wrapText="1"/>
    </xf>
    <xf numFmtId="0" fontId="3" fillId="0" borderId="1" xfId="3">
      <alignment horizontal="center" wrapText="1"/>
    </xf>
    <xf numFmtId="0" fontId="3" fillId="0" borderId="1" xfId="4" applyNumberFormat="1" applyProtection="1">
      <alignment horizontal="center"/>
    </xf>
    <xf numFmtId="0" fontId="3" fillId="0" borderId="1" xfId="4">
      <alignment horizontal="center"/>
    </xf>
    <xf numFmtId="0" fontId="2" fillId="0" borderId="1" xfId="5" applyNumberFormat="1" applyProtection="1">
      <alignment horizontal="right"/>
    </xf>
    <xf numFmtId="0" fontId="2" fillId="0" borderId="1" xfId="5">
      <alignment horizontal="right"/>
    </xf>
    <xf numFmtId="0" fontId="4" fillId="0" borderId="2" xfId="33" applyNumberFormat="1" applyProtection="1">
      <alignment horizontal="left"/>
    </xf>
    <xf numFmtId="0" fontId="4" fillId="0" borderId="2" xfId="33">
      <alignment horizontal="left"/>
    </xf>
    <xf numFmtId="0" fontId="2" fillId="0" borderId="1" xfId="36" applyNumberFormat="1" applyProtection="1">
      <alignment horizontal="left" wrapText="1"/>
    </xf>
    <xf numFmtId="0" fontId="2" fillId="0" borderId="1" xfId="36">
      <alignment horizontal="left" wrapText="1"/>
    </xf>
    <xf numFmtId="0" fontId="2" fillId="0" borderId="2" xfId="28" applyNumberFormat="1" applyProtection="1">
      <alignment horizontal="center" vertical="center" wrapText="1"/>
    </xf>
    <xf numFmtId="0" fontId="2" fillId="0" borderId="2" xfId="28">
      <alignment horizontal="center" vertical="center" wrapText="1"/>
    </xf>
    <xf numFmtId="0" fontId="2" fillId="0" borderId="2" xfId="6" applyNumberFormat="1" applyProtection="1">
      <alignment horizontal="center" vertical="center" wrapText="1"/>
    </xf>
    <xf numFmtId="0" fontId="2" fillId="0" borderId="2" xfId="6">
      <alignment horizontal="center" vertical="center" wrapText="1"/>
    </xf>
    <xf numFmtId="0" fontId="2" fillId="0" borderId="2" xfId="9" applyNumberFormat="1" applyProtection="1">
      <alignment horizontal="center" vertical="center" wrapText="1"/>
    </xf>
    <xf numFmtId="0" fontId="2" fillId="0" borderId="2" xfId="9">
      <alignment horizontal="center" vertical="center" wrapText="1"/>
    </xf>
    <xf numFmtId="0" fontId="2" fillId="0" borderId="2" xfId="13" applyNumberFormat="1" applyProtection="1">
      <alignment horizontal="center" vertical="center" wrapText="1"/>
    </xf>
    <xf numFmtId="0" fontId="2" fillId="0" borderId="2" xfId="13">
      <alignment horizontal="center" vertical="center" wrapText="1"/>
    </xf>
    <xf numFmtId="0" fontId="2" fillId="0" borderId="2" xfId="26" applyNumberFormat="1" applyProtection="1">
      <alignment horizontal="center" vertical="center" wrapText="1"/>
    </xf>
    <xf numFmtId="0" fontId="2" fillId="0" borderId="2" xfId="26">
      <alignment horizontal="center" vertical="center" wrapText="1"/>
    </xf>
  </cellXfs>
  <cellStyles count="52">
    <cellStyle name="br" xfId="39"/>
    <cellStyle name="col" xfId="38"/>
    <cellStyle name="style0" xfId="40"/>
    <cellStyle name="td" xfId="41"/>
    <cellStyle name="tr" xfId="37"/>
    <cellStyle name="xl21" xfId="42"/>
    <cellStyle name="xl22" xfId="6"/>
    <cellStyle name="xl23" xfId="43"/>
    <cellStyle name="xl24" xfId="2"/>
    <cellStyle name="xl25" xfId="7"/>
    <cellStyle name="xl26" xfId="30"/>
    <cellStyle name="xl27" xfId="8"/>
    <cellStyle name="xl28" xfId="9"/>
    <cellStyle name="xl29" xfId="10"/>
    <cellStyle name="xl30" xfId="11"/>
    <cellStyle name="xl31" xfId="12"/>
    <cellStyle name="xl32" xfId="13"/>
    <cellStyle name="xl33" xfId="44"/>
    <cellStyle name="xl34" xfId="14"/>
    <cellStyle name="xl35" xfId="15"/>
    <cellStyle name="xl36" xfId="16"/>
    <cellStyle name="xl37" xfId="33"/>
    <cellStyle name="xl38" xfId="17"/>
    <cellStyle name="xl39" xfId="45"/>
    <cellStyle name="xl40" xfId="34"/>
    <cellStyle name="xl41" xfId="1"/>
    <cellStyle name="xl42" xfId="18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36"/>
    <cellStyle name="xl54" xfId="46"/>
    <cellStyle name="xl55" xfId="35"/>
    <cellStyle name="xl56" xfId="3"/>
    <cellStyle name="xl57" xfId="4"/>
    <cellStyle name="xl58" xfId="5"/>
    <cellStyle name="xl59" xfId="47"/>
    <cellStyle name="xl60" xfId="29"/>
    <cellStyle name="xl61" xfId="48"/>
    <cellStyle name="xl62" xfId="49"/>
    <cellStyle name="xl63" xfId="31"/>
    <cellStyle name="xl64" xfId="32"/>
    <cellStyle name="Обычный" xfId="0" builtinId="0"/>
    <cellStyle name="Обычный 6" xfId="50"/>
    <cellStyle name="Финансовый 2" xfId="51"/>
  </cellStyles>
  <dxfs count="0"/>
  <tableStyles count="0"/>
  <colors>
    <mruColors>
      <color rgb="FF00FFFF"/>
      <color rgb="FF99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6"/>
  <sheetViews>
    <sheetView showGridLines="0" zoomScaleNormal="100" zoomScaleSheetLayoutView="100" workbookViewId="0">
      <pane ySplit="7" topLeftCell="A189" activePane="bottomLeft" state="frozen"/>
      <selection pane="bottomLeft" activeCell="AI127" sqref="AI127"/>
    </sheetView>
  </sheetViews>
  <sheetFormatPr defaultRowHeight="15" outlineLevelRow="2"/>
  <cols>
    <col min="1" max="1" width="40" style="8" customWidth="1"/>
    <col min="2" max="2" width="11.28515625" style="8" bestFit="1" customWidth="1"/>
    <col min="3" max="14" width="9.140625" style="8" hidden="1"/>
    <col min="15" max="15" width="13.85546875" style="8" bestFit="1" customWidth="1"/>
    <col min="16" max="21" width="9.140625" style="8" hidden="1"/>
    <col min="22" max="23" width="9.140625" style="8"/>
    <col min="24" max="24" width="13.85546875" style="8" bestFit="1" customWidth="1"/>
    <col min="25" max="25" width="9.140625" style="8" hidden="1"/>
    <col min="26" max="26" width="13.85546875" style="8" bestFit="1" customWidth="1"/>
    <col min="27" max="29" width="9.140625" style="8" hidden="1"/>
    <col min="30" max="30" width="11.7109375" style="8" customWidth="1"/>
    <col min="31" max="31" width="9.140625" style="8" hidden="1"/>
    <col min="32" max="32" width="9.140625" style="8" customWidth="1"/>
    <col min="33" max="16384" width="9.140625" style="8"/>
  </cols>
  <sheetData>
    <row r="1" spans="1:32">
      <c r="A1" s="80"/>
      <c r="B1" s="81"/>
      <c r="C1" s="81"/>
      <c r="D1" s="81"/>
      <c r="E1" s="81"/>
      <c r="F1" s="81"/>
      <c r="G1" s="81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15.2" customHeight="1">
      <c r="A2" s="80" t="s">
        <v>0</v>
      </c>
      <c r="B2" s="81"/>
      <c r="C2" s="81"/>
      <c r="D2" s="81"/>
      <c r="E2" s="81"/>
      <c r="F2" s="81"/>
      <c r="G2" s="81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.95" customHeight="1">
      <c r="A3" s="82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9"/>
      <c r="AE3" s="10"/>
      <c r="AF3" s="7"/>
    </row>
    <row r="4" spans="1:32" ht="15.75" customHeight="1">
      <c r="A4" s="84" t="s">
        <v>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10"/>
      <c r="AE4" s="10"/>
      <c r="AF4" s="7"/>
    </row>
    <row r="5" spans="1:32" ht="12.75" customHeight="1">
      <c r="A5" s="86" t="s">
        <v>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7"/>
    </row>
    <row r="6" spans="1:32" ht="26.25" customHeight="1">
      <c r="A6" s="70" t="s">
        <v>4</v>
      </c>
      <c r="B6" s="72" t="s">
        <v>5</v>
      </c>
      <c r="C6" s="74" t="s">
        <v>6</v>
      </c>
      <c r="D6" s="76" t="s">
        <v>6</v>
      </c>
      <c r="E6" s="78" t="s">
        <v>6</v>
      </c>
      <c r="F6" s="98" t="s">
        <v>6</v>
      </c>
      <c r="G6" s="68" t="s">
        <v>6</v>
      </c>
      <c r="H6" s="64" t="s">
        <v>6</v>
      </c>
      <c r="I6" s="62" t="s">
        <v>6</v>
      </c>
      <c r="J6" s="92" t="s">
        <v>6</v>
      </c>
      <c r="K6" s="94" t="s">
        <v>6</v>
      </c>
      <c r="L6" s="96" t="s">
        <v>6</v>
      </c>
      <c r="M6" s="100" t="s">
        <v>6</v>
      </c>
      <c r="N6" s="102" t="s">
        <v>6</v>
      </c>
      <c r="O6" s="104" t="s">
        <v>8</v>
      </c>
      <c r="P6" s="66" t="s">
        <v>6</v>
      </c>
      <c r="Q6" s="11" t="s">
        <v>6</v>
      </c>
      <c r="R6" s="60" t="s">
        <v>6</v>
      </c>
      <c r="S6" s="60" t="s">
        <v>6</v>
      </c>
      <c r="T6" s="60" t="s">
        <v>6</v>
      </c>
      <c r="U6" s="60" t="s">
        <v>6</v>
      </c>
      <c r="V6" s="12"/>
      <c r="W6" s="12"/>
      <c r="X6" s="60" t="s">
        <v>9</v>
      </c>
      <c r="Y6" s="11" t="s">
        <v>6</v>
      </c>
      <c r="Z6" s="60" t="s">
        <v>10</v>
      </c>
      <c r="AA6" s="60" t="s">
        <v>6</v>
      </c>
      <c r="AB6" s="60" t="s">
        <v>6</v>
      </c>
      <c r="AC6" s="11" t="s">
        <v>6</v>
      </c>
      <c r="AD6" s="60" t="s">
        <v>11</v>
      </c>
      <c r="AE6" s="60" t="s">
        <v>6</v>
      </c>
      <c r="AF6" s="7"/>
    </row>
    <row r="7" spans="1:32">
      <c r="A7" s="71"/>
      <c r="B7" s="73"/>
      <c r="C7" s="75"/>
      <c r="D7" s="77"/>
      <c r="E7" s="79"/>
      <c r="F7" s="99"/>
      <c r="G7" s="69"/>
      <c r="H7" s="65"/>
      <c r="I7" s="63"/>
      <c r="J7" s="93"/>
      <c r="K7" s="95"/>
      <c r="L7" s="97"/>
      <c r="M7" s="101"/>
      <c r="N7" s="103"/>
      <c r="O7" s="105"/>
      <c r="P7" s="67"/>
      <c r="Q7" s="11"/>
      <c r="R7" s="61"/>
      <c r="S7" s="61"/>
      <c r="T7" s="61"/>
      <c r="U7" s="61"/>
      <c r="V7" s="13"/>
      <c r="W7" s="13"/>
      <c r="X7" s="61"/>
      <c r="Y7" s="11"/>
      <c r="Z7" s="61"/>
      <c r="AA7" s="61"/>
      <c r="AB7" s="61"/>
      <c r="AC7" s="11"/>
      <c r="AD7" s="61"/>
      <c r="AE7" s="61"/>
      <c r="AF7" s="7"/>
    </row>
    <row r="8" spans="1:32" ht="63.75">
      <c r="A8" s="14" t="s">
        <v>12</v>
      </c>
      <c r="B8" s="15" t="s">
        <v>13</v>
      </c>
      <c r="C8" s="15"/>
      <c r="D8" s="15"/>
      <c r="E8" s="15"/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52665322.399999999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/>
      <c r="W8" s="16"/>
      <c r="X8" s="16">
        <v>52450217.659999996</v>
      </c>
      <c r="Y8" s="16">
        <v>52450217.659999996</v>
      </c>
      <c r="Z8" s="16">
        <v>52446477.009999998</v>
      </c>
      <c r="AA8" s="16">
        <v>0</v>
      </c>
      <c r="AB8" s="16">
        <v>0</v>
      </c>
      <c r="AC8" s="16">
        <v>52446477.009999998</v>
      </c>
      <c r="AD8" s="17">
        <f>Z8/O8*100%</f>
        <v>0.99584460172221412</v>
      </c>
      <c r="AE8" s="16">
        <v>0</v>
      </c>
      <c r="AF8" s="7"/>
    </row>
    <row r="9" spans="1:32" ht="76.5" outlineLevel="1">
      <c r="A9" s="14" t="s">
        <v>14</v>
      </c>
      <c r="B9" s="15" t="s">
        <v>15</v>
      </c>
      <c r="C9" s="15"/>
      <c r="D9" s="15"/>
      <c r="E9" s="15"/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7314110.4000000004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/>
      <c r="W9" s="16"/>
      <c r="X9" s="16">
        <v>7099005.6600000001</v>
      </c>
      <c r="Y9" s="16">
        <v>7099005.6600000001</v>
      </c>
      <c r="Z9" s="16">
        <v>7095265.0099999998</v>
      </c>
      <c r="AA9" s="16">
        <v>0</v>
      </c>
      <c r="AB9" s="16">
        <v>0</v>
      </c>
      <c r="AC9" s="16">
        <v>7095265.0099999998</v>
      </c>
      <c r="AD9" s="17">
        <f t="shared" ref="AD9:AD72" si="0">Z9/O9*100%</f>
        <v>0.97007901466732027</v>
      </c>
      <c r="AE9" s="16">
        <v>0</v>
      </c>
      <c r="AF9" s="7"/>
    </row>
    <row r="10" spans="1:32" ht="25.5" outlineLevel="2">
      <c r="A10" s="14" t="s">
        <v>16</v>
      </c>
      <c r="B10" s="15" t="s">
        <v>17</v>
      </c>
      <c r="C10" s="15"/>
      <c r="D10" s="15"/>
      <c r="E10" s="15"/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1331597.3999999999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/>
      <c r="W10" s="16"/>
      <c r="X10" s="16">
        <v>1331596.46</v>
      </c>
      <c r="Y10" s="16">
        <v>1331596.46</v>
      </c>
      <c r="Z10" s="16">
        <v>1331596.46</v>
      </c>
      <c r="AA10" s="16">
        <v>0</v>
      </c>
      <c r="AB10" s="16">
        <v>0</v>
      </c>
      <c r="AC10" s="16">
        <v>1331596.46</v>
      </c>
      <c r="AD10" s="17">
        <f t="shared" si="0"/>
        <v>0.99999929408092869</v>
      </c>
      <c r="AE10" s="16">
        <v>0</v>
      </c>
      <c r="AF10" s="7"/>
    </row>
    <row r="11" spans="1:32" ht="102" outlineLevel="2">
      <c r="A11" s="14" t="s">
        <v>18</v>
      </c>
      <c r="B11" s="15" t="s">
        <v>19</v>
      </c>
      <c r="C11" s="15"/>
      <c r="D11" s="15"/>
      <c r="E11" s="15"/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5951813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/>
      <c r="W11" s="16"/>
      <c r="X11" s="16">
        <v>5736709.2000000002</v>
      </c>
      <c r="Y11" s="16">
        <v>5736709.2000000002</v>
      </c>
      <c r="Z11" s="16">
        <v>5732968.5499999998</v>
      </c>
      <c r="AA11" s="16">
        <v>0</v>
      </c>
      <c r="AB11" s="16">
        <v>0</v>
      </c>
      <c r="AC11" s="16">
        <v>5732968.5499999998</v>
      </c>
      <c r="AD11" s="17">
        <f t="shared" si="0"/>
        <v>0.96323062401322079</v>
      </c>
      <c r="AE11" s="16">
        <v>0</v>
      </c>
      <c r="AF11" s="7"/>
    </row>
    <row r="12" spans="1:32" ht="63.75" outlineLevel="2">
      <c r="A12" s="14" t="s">
        <v>20</v>
      </c>
      <c r="B12" s="15" t="s">
        <v>21</v>
      </c>
      <c r="C12" s="15"/>
      <c r="D12" s="15"/>
      <c r="E12" s="15"/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30700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/>
      <c r="W12" s="16"/>
      <c r="X12" s="16">
        <v>30700</v>
      </c>
      <c r="Y12" s="16">
        <v>30700</v>
      </c>
      <c r="Z12" s="16">
        <v>30700</v>
      </c>
      <c r="AA12" s="16">
        <v>0</v>
      </c>
      <c r="AB12" s="16">
        <v>0</v>
      </c>
      <c r="AC12" s="16">
        <v>30700</v>
      </c>
      <c r="AD12" s="17">
        <f t="shared" si="0"/>
        <v>1</v>
      </c>
      <c r="AE12" s="16">
        <v>0</v>
      </c>
      <c r="AF12" s="7"/>
    </row>
    <row r="13" spans="1:32" ht="63.75" outlineLevel="1">
      <c r="A13" s="14" t="s">
        <v>22</v>
      </c>
      <c r="B13" s="15" t="s">
        <v>23</v>
      </c>
      <c r="C13" s="15"/>
      <c r="D13" s="15"/>
      <c r="E13" s="15"/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45292900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/>
      <c r="W13" s="16"/>
      <c r="X13" s="16">
        <v>45292900</v>
      </c>
      <c r="Y13" s="16">
        <v>45292900</v>
      </c>
      <c r="Z13" s="16">
        <v>45292900</v>
      </c>
      <c r="AA13" s="16">
        <v>0</v>
      </c>
      <c r="AB13" s="16">
        <v>0</v>
      </c>
      <c r="AC13" s="16">
        <v>45292900</v>
      </c>
      <c r="AD13" s="17">
        <f t="shared" si="0"/>
        <v>1</v>
      </c>
      <c r="AE13" s="16">
        <v>0</v>
      </c>
      <c r="AF13" s="7"/>
    </row>
    <row r="14" spans="1:32" ht="25.5" outlineLevel="2">
      <c r="A14" s="14" t="s">
        <v>24</v>
      </c>
      <c r="B14" s="15" t="s">
        <v>25</v>
      </c>
      <c r="C14" s="15"/>
      <c r="D14" s="15"/>
      <c r="E14" s="15"/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23145400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/>
      <c r="W14" s="16"/>
      <c r="X14" s="16">
        <v>23145400</v>
      </c>
      <c r="Y14" s="16">
        <v>23145400</v>
      </c>
      <c r="Z14" s="16">
        <v>23145400</v>
      </c>
      <c r="AA14" s="16">
        <v>0</v>
      </c>
      <c r="AB14" s="16">
        <v>0</v>
      </c>
      <c r="AC14" s="16">
        <v>23145400</v>
      </c>
      <c r="AD14" s="17">
        <f t="shared" si="0"/>
        <v>1</v>
      </c>
      <c r="AE14" s="16">
        <v>0</v>
      </c>
      <c r="AF14" s="7"/>
    </row>
    <row r="15" spans="1:32" ht="38.25" outlineLevel="2">
      <c r="A15" s="14" t="s">
        <v>26</v>
      </c>
      <c r="B15" s="15" t="s">
        <v>27</v>
      </c>
      <c r="C15" s="15"/>
      <c r="D15" s="15"/>
      <c r="E15" s="15"/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695500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/>
      <c r="W15" s="16"/>
      <c r="X15" s="16">
        <v>695500</v>
      </c>
      <c r="Y15" s="16">
        <v>695500</v>
      </c>
      <c r="Z15" s="16">
        <v>695500</v>
      </c>
      <c r="AA15" s="16">
        <v>0</v>
      </c>
      <c r="AB15" s="16">
        <v>0</v>
      </c>
      <c r="AC15" s="16">
        <v>695500</v>
      </c>
      <c r="AD15" s="17">
        <f t="shared" si="0"/>
        <v>1</v>
      </c>
      <c r="AE15" s="16">
        <v>0</v>
      </c>
      <c r="AF15" s="7"/>
    </row>
    <row r="16" spans="1:32" ht="63.75" outlineLevel="2">
      <c r="A16" s="14" t="s">
        <v>20</v>
      </c>
      <c r="B16" s="15" t="s">
        <v>28</v>
      </c>
      <c r="C16" s="15"/>
      <c r="D16" s="15"/>
      <c r="E16" s="15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452000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/>
      <c r="W16" s="16"/>
      <c r="X16" s="16">
        <v>452000</v>
      </c>
      <c r="Y16" s="16">
        <v>452000</v>
      </c>
      <c r="Z16" s="16">
        <v>452000</v>
      </c>
      <c r="AA16" s="16">
        <v>0</v>
      </c>
      <c r="AB16" s="16">
        <v>0</v>
      </c>
      <c r="AC16" s="16">
        <v>452000</v>
      </c>
      <c r="AD16" s="17">
        <f t="shared" si="0"/>
        <v>1</v>
      </c>
      <c r="AE16" s="16">
        <v>0</v>
      </c>
      <c r="AF16" s="7"/>
    </row>
    <row r="17" spans="1:32" ht="127.5" outlineLevel="2">
      <c r="A17" s="14" t="s">
        <v>29</v>
      </c>
      <c r="B17" s="15" t="s">
        <v>30</v>
      </c>
      <c r="C17" s="15"/>
      <c r="D17" s="15"/>
      <c r="E17" s="15"/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21000000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/>
      <c r="W17" s="16"/>
      <c r="X17" s="16">
        <v>21000000</v>
      </c>
      <c r="Y17" s="16">
        <v>21000000</v>
      </c>
      <c r="Z17" s="16">
        <v>21000000</v>
      </c>
      <c r="AA17" s="16">
        <v>0</v>
      </c>
      <c r="AB17" s="16">
        <v>0</v>
      </c>
      <c r="AC17" s="16">
        <v>21000000</v>
      </c>
      <c r="AD17" s="17">
        <f t="shared" si="0"/>
        <v>1</v>
      </c>
      <c r="AE17" s="16">
        <v>0</v>
      </c>
      <c r="AF17" s="7"/>
    </row>
    <row r="18" spans="1:32" ht="51" outlineLevel="1">
      <c r="A18" s="14" t="s">
        <v>31</v>
      </c>
      <c r="B18" s="15" t="s">
        <v>32</v>
      </c>
      <c r="C18" s="15"/>
      <c r="D18" s="15"/>
      <c r="E18" s="15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58312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/>
      <c r="W18" s="16"/>
      <c r="X18" s="16">
        <v>58312</v>
      </c>
      <c r="Y18" s="16">
        <v>58312</v>
      </c>
      <c r="Z18" s="16">
        <v>58312</v>
      </c>
      <c r="AA18" s="16">
        <v>0</v>
      </c>
      <c r="AB18" s="16">
        <v>0</v>
      </c>
      <c r="AC18" s="16">
        <v>58312</v>
      </c>
      <c r="AD18" s="17">
        <f t="shared" si="0"/>
        <v>1</v>
      </c>
      <c r="AE18" s="16">
        <v>0</v>
      </c>
      <c r="AF18" s="7"/>
    </row>
    <row r="19" spans="1:32" ht="63.75" outlineLevel="2">
      <c r="A19" s="14" t="s">
        <v>33</v>
      </c>
      <c r="B19" s="15" t="s">
        <v>34</v>
      </c>
      <c r="C19" s="15"/>
      <c r="D19" s="15"/>
      <c r="E19" s="15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24312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/>
      <c r="W19" s="16"/>
      <c r="X19" s="16">
        <v>24312</v>
      </c>
      <c r="Y19" s="16">
        <v>24312</v>
      </c>
      <c r="Z19" s="16">
        <v>24312</v>
      </c>
      <c r="AA19" s="16">
        <v>0</v>
      </c>
      <c r="AB19" s="16">
        <v>0</v>
      </c>
      <c r="AC19" s="16">
        <v>24312</v>
      </c>
      <c r="AD19" s="17">
        <f t="shared" si="0"/>
        <v>1</v>
      </c>
      <c r="AE19" s="16">
        <v>0</v>
      </c>
      <c r="AF19" s="7"/>
    </row>
    <row r="20" spans="1:32" ht="63.75" outlineLevel="2">
      <c r="A20" s="14" t="s">
        <v>33</v>
      </c>
      <c r="B20" s="15" t="s">
        <v>35</v>
      </c>
      <c r="C20" s="15"/>
      <c r="D20" s="15"/>
      <c r="E20" s="15"/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/>
      <c r="W20" s="16"/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7" t="e">
        <f t="shared" si="0"/>
        <v>#DIV/0!</v>
      </c>
      <c r="AE20" s="16">
        <v>0</v>
      </c>
      <c r="AF20" s="7"/>
    </row>
    <row r="21" spans="1:32" ht="102" outlineLevel="2">
      <c r="A21" s="14" t="s">
        <v>36</v>
      </c>
      <c r="B21" s="15" t="s">
        <v>37</v>
      </c>
      <c r="C21" s="15"/>
      <c r="D21" s="15"/>
      <c r="E21" s="15"/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34000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/>
      <c r="W21" s="16"/>
      <c r="X21" s="16">
        <v>34000</v>
      </c>
      <c r="Y21" s="16">
        <v>34000</v>
      </c>
      <c r="Z21" s="16">
        <v>34000</v>
      </c>
      <c r="AA21" s="16">
        <v>0</v>
      </c>
      <c r="AB21" s="16">
        <v>0</v>
      </c>
      <c r="AC21" s="16">
        <v>34000</v>
      </c>
      <c r="AD21" s="17">
        <f t="shared" si="0"/>
        <v>1</v>
      </c>
      <c r="AE21" s="16">
        <v>0</v>
      </c>
      <c r="AF21" s="7"/>
    </row>
    <row r="22" spans="1:32" ht="63.75">
      <c r="A22" s="14" t="s">
        <v>38</v>
      </c>
      <c r="B22" s="15" t="s">
        <v>39</v>
      </c>
      <c r="C22" s="15"/>
      <c r="D22" s="15"/>
      <c r="E22" s="15"/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22500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/>
      <c r="W22" s="16"/>
      <c r="X22" s="16">
        <v>15650</v>
      </c>
      <c r="Y22" s="16">
        <v>15650</v>
      </c>
      <c r="Z22" s="16">
        <v>15611.18</v>
      </c>
      <c r="AA22" s="16">
        <v>0</v>
      </c>
      <c r="AB22" s="16">
        <v>0</v>
      </c>
      <c r="AC22" s="16">
        <v>15611.18</v>
      </c>
      <c r="AD22" s="17">
        <f t="shared" si="0"/>
        <v>0.69383022222222224</v>
      </c>
      <c r="AE22" s="16">
        <v>0</v>
      </c>
      <c r="AF22" s="7"/>
    </row>
    <row r="23" spans="1:32" ht="76.5" outlineLevel="2">
      <c r="A23" s="14" t="s">
        <v>40</v>
      </c>
      <c r="B23" s="15" t="s">
        <v>41</v>
      </c>
      <c r="C23" s="15"/>
      <c r="D23" s="15"/>
      <c r="E23" s="15"/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19200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/>
      <c r="W23" s="16"/>
      <c r="X23" s="16">
        <v>15650</v>
      </c>
      <c r="Y23" s="16">
        <v>15650</v>
      </c>
      <c r="Z23" s="16">
        <v>15611.18</v>
      </c>
      <c r="AA23" s="16">
        <v>0</v>
      </c>
      <c r="AB23" s="16">
        <v>0</v>
      </c>
      <c r="AC23" s="16">
        <v>15611.18</v>
      </c>
      <c r="AD23" s="17">
        <f t="shared" si="0"/>
        <v>0.81308229166666668</v>
      </c>
      <c r="AE23" s="16">
        <v>0</v>
      </c>
      <c r="AF23" s="7"/>
    </row>
    <row r="24" spans="1:32" ht="76.5" outlineLevel="2">
      <c r="A24" s="14" t="s">
        <v>42</v>
      </c>
      <c r="B24" s="15" t="s">
        <v>43</v>
      </c>
      <c r="C24" s="15"/>
      <c r="D24" s="15"/>
      <c r="E24" s="15"/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3300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/>
      <c r="W24" s="16"/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7">
        <f t="shared" si="0"/>
        <v>0</v>
      </c>
      <c r="AE24" s="16">
        <v>0</v>
      </c>
      <c r="AF24" s="7"/>
    </row>
    <row r="25" spans="1:32" ht="51">
      <c r="A25" s="14" t="s">
        <v>44</v>
      </c>
      <c r="B25" s="15" t="s">
        <v>45</v>
      </c>
      <c r="C25" s="15"/>
      <c r="D25" s="15"/>
      <c r="E25" s="15"/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20000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/>
      <c r="W25" s="16"/>
      <c r="X25" s="16">
        <v>20000</v>
      </c>
      <c r="Y25" s="16">
        <v>20000</v>
      </c>
      <c r="Z25" s="16">
        <v>20000</v>
      </c>
      <c r="AA25" s="16">
        <v>0</v>
      </c>
      <c r="AB25" s="16">
        <v>0</v>
      </c>
      <c r="AC25" s="16">
        <v>20000</v>
      </c>
      <c r="AD25" s="17">
        <f t="shared" si="0"/>
        <v>1</v>
      </c>
      <c r="AE25" s="16">
        <v>0</v>
      </c>
      <c r="AF25" s="7"/>
    </row>
    <row r="26" spans="1:32" ht="63.75" outlineLevel="2">
      <c r="A26" s="14" t="s">
        <v>46</v>
      </c>
      <c r="B26" s="15" t="s">
        <v>47</v>
      </c>
      <c r="C26" s="15"/>
      <c r="D26" s="15"/>
      <c r="E26" s="15"/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20000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/>
      <c r="W26" s="16"/>
      <c r="X26" s="16">
        <v>20000</v>
      </c>
      <c r="Y26" s="16">
        <v>20000</v>
      </c>
      <c r="Z26" s="16">
        <v>20000</v>
      </c>
      <c r="AA26" s="16">
        <v>0</v>
      </c>
      <c r="AB26" s="16">
        <v>0</v>
      </c>
      <c r="AC26" s="16">
        <v>20000</v>
      </c>
      <c r="AD26" s="17">
        <f t="shared" si="0"/>
        <v>1</v>
      </c>
      <c r="AE26" s="16">
        <v>0</v>
      </c>
      <c r="AF26" s="7"/>
    </row>
    <row r="27" spans="1:32" ht="76.5">
      <c r="A27" s="14" t="s">
        <v>48</v>
      </c>
      <c r="B27" s="15" t="s">
        <v>49</v>
      </c>
      <c r="C27" s="15"/>
      <c r="D27" s="15"/>
      <c r="E27" s="15"/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270000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/>
      <c r="W27" s="16"/>
      <c r="X27" s="16">
        <v>266934.65999999997</v>
      </c>
      <c r="Y27" s="16">
        <v>266934.65999999997</v>
      </c>
      <c r="Z27" s="16">
        <v>266617.40999999997</v>
      </c>
      <c r="AA27" s="16">
        <v>0</v>
      </c>
      <c r="AB27" s="16">
        <v>0</v>
      </c>
      <c r="AC27" s="16">
        <v>266617.40999999997</v>
      </c>
      <c r="AD27" s="17">
        <f t="shared" si="0"/>
        <v>0.98747188888888882</v>
      </c>
      <c r="AE27" s="16">
        <v>0</v>
      </c>
      <c r="AF27" s="7"/>
    </row>
    <row r="28" spans="1:32" ht="89.25" outlineLevel="2">
      <c r="A28" s="14" t="s">
        <v>50</v>
      </c>
      <c r="B28" s="15" t="s">
        <v>51</v>
      </c>
      <c r="C28" s="15"/>
      <c r="D28" s="15"/>
      <c r="E28" s="15"/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87000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/>
      <c r="W28" s="16"/>
      <c r="X28" s="16">
        <v>86934.66</v>
      </c>
      <c r="Y28" s="16">
        <v>86934.66</v>
      </c>
      <c r="Z28" s="16">
        <v>86934.66</v>
      </c>
      <c r="AA28" s="16">
        <v>0</v>
      </c>
      <c r="AB28" s="16">
        <v>0</v>
      </c>
      <c r="AC28" s="16">
        <v>86934.66</v>
      </c>
      <c r="AD28" s="17">
        <f t="shared" si="0"/>
        <v>0.99924896551724141</v>
      </c>
      <c r="AE28" s="16">
        <v>0</v>
      </c>
      <c r="AF28" s="7"/>
    </row>
    <row r="29" spans="1:32" ht="89.25" outlineLevel="2">
      <c r="A29" s="14" t="s">
        <v>50</v>
      </c>
      <c r="B29" s="15" t="s">
        <v>52</v>
      </c>
      <c r="C29" s="15"/>
      <c r="D29" s="15"/>
      <c r="E29" s="15"/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3000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/>
      <c r="W29" s="16"/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7">
        <f t="shared" si="0"/>
        <v>0</v>
      </c>
      <c r="AE29" s="16">
        <v>0</v>
      </c>
      <c r="AF29" s="7"/>
    </row>
    <row r="30" spans="1:32" ht="89.25" outlineLevel="2">
      <c r="A30" s="14" t="s">
        <v>50</v>
      </c>
      <c r="B30" s="15" t="s">
        <v>53</v>
      </c>
      <c r="C30" s="15"/>
      <c r="D30" s="15"/>
      <c r="E30" s="15"/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180000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/>
      <c r="W30" s="16"/>
      <c r="X30" s="16">
        <v>180000</v>
      </c>
      <c r="Y30" s="16">
        <v>180000</v>
      </c>
      <c r="Z30" s="16">
        <v>179682.75</v>
      </c>
      <c r="AA30" s="16">
        <v>0</v>
      </c>
      <c r="AB30" s="16">
        <v>0</v>
      </c>
      <c r="AC30" s="16">
        <v>179682.75</v>
      </c>
      <c r="AD30" s="17">
        <f t="shared" si="0"/>
        <v>0.9982375</v>
      </c>
      <c r="AE30" s="16">
        <v>0</v>
      </c>
      <c r="AF30" s="7"/>
    </row>
    <row r="31" spans="1:32" ht="63.75">
      <c r="A31" s="14" t="s">
        <v>54</v>
      </c>
      <c r="B31" s="15" t="s">
        <v>55</v>
      </c>
      <c r="C31" s="15"/>
      <c r="D31" s="15"/>
      <c r="E31" s="15"/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35000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/>
      <c r="W31" s="16"/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7">
        <f t="shared" si="0"/>
        <v>0</v>
      </c>
      <c r="AE31" s="16">
        <v>0</v>
      </c>
      <c r="AF31" s="7"/>
    </row>
    <row r="32" spans="1:32" ht="76.5" outlineLevel="2">
      <c r="A32" s="14" t="s">
        <v>56</v>
      </c>
      <c r="B32" s="15" t="s">
        <v>57</v>
      </c>
      <c r="C32" s="15"/>
      <c r="D32" s="15"/>
      <c r="E32" s="15"/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35000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/>
      <c r="W32" s="16"/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7">
        <f t="shared" si="0"/>
        <v>0</v>
      </c>
      <c r="AE32" s="16">
        <v>0</v>
      </c>
      <c r="AF32" s="7"/>
    </row>
    <row r="33" spans="1:32" ht="51">
      <c r="A33" s="14" t="s">
        <v>58</v>
      </c>
      <c r="B33" s="15" t="s">
        <v>59</v>
      </c>
      <c r="C33" s="15"/>
      <c r="D33" s="15"/>
      <c r="E33" s="15"/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10000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/>
      <c r="W33" s="16"/>
      <c r="X33" s="16">
        <v>5359</v>
      </c>
      <c r="Y33" s="16">
        <v>5359</v>
      </c>
      <c r="Z33" s="16">
        <v>5359</v>
      </c>
      <c r="AA33" s="16">
        <v>0</v>
      </c>
      <c r="AB33" s="16">
        <v>0</v>
      </c>
      <c r="AC33" s="16">
        <v>5359</v>
      </c>
      <c r="AD33" s="17">
        <f t="shared" si="0"/>
        <v>0.53590000000000004</v>
      </c>
      <c r="AE33" s="16">
        <v>0</v>
      </c>
      <c r="AF33" s="7"/>
    </row>
    <row r="34" spans="1:32" ht="63.75" outlineLevel="2">
      <c r="A34" s="14" t="s">
        <v>60</v>
      </c>
      <c r="B34" s="15" t="s">
        <v>61</v>
      </c>
      <c r="C34" s="15"/>
      <c r="D34" s="15"/>
      <c r="E34" s="15"/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10000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/>
      <c r="W34" s="16"/>
      <c r="X34" s="16">
        <v>5359</v>
      </c>
      <c r="Y34" s="16">
        <v>5359</v>
      </c>
      <c r="Z34" s="16">
        <v>5359</v>
      </c>
      <c r="AA34" s="16">
        <v>0</v>
      </c>
      <c r="AB34" s="16">
        <v>0</v>
      </c>
      <c r="AC34" s="16">
        <v>5359</v>
      </c>
      <c r="AD34" s="17">
        <f t="shared" si="0"/>
        <v>0.53590000000000004</v>
      </c>
      <c r="AE34" s="16">
        <v>0</v>
      </c>
      <c r="AF34" s="7"/>
    </row>
    <row r="35" spans="1:32" ht="63.75">
      <c r="A35" s="14" t="s">
        <v>62</v>
      </c>
      <c r="B35" s="15" t="s">
        <v>63</v>
      </c>
      <c r="C35" s="15"/>
      <c r="D35" s="15"/>
      <c r="E35" s="15"/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2085535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/>
      <c r="W35" s="16"/>
      <c r="X35" s="16">
        <v>1840239.89</v>
      </c>
      <c r="Y35" s="16">
        <v>1840239.89</v>
      </c>
      <c r="Z35" s="16">
        <v>1764583.11</v>
      </c>
      <c r="AA35" s="16">
        <v>0</v>
      </c>
      <c r="AB35" s="16">
        <v>0</v>
      </c>
      <c r="AC35" s="16">
        <v>1764583.11</v>
      </c>
      <c r="AD35" s="17">
        <f t="shared" si="0"/>
        <v>0.84610572826636821</v>
      </c>
      <c r="AE35" s="16">
        <v>0</v>
      </c>
      <c r="AF35" s="7"/>
    </row>
    <row r="36" spans="1:32" ht="76.5" outlineLevel="2">
      <c r="A36" s="14" t="s">
        <v>64</v>
      </c>
      <c r="B36" s="15" t="s">
        <v>65</v>
      </c>
      <c r="C36" s="15"/>
      <c r="D36" s="15"/>
      <c r="E36" s="15"/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78000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/>
      <c r="W36" s="16"/>
      <c r="X36" s="16">
        <v>67970.89</v>
      </c>
      <c r="Y36" s="16">
        <v>67970.89</v>
      </c>
      <c r="Z36" s="16">
        <v>67970.39</v>
      </c>
      <c r="AA36" s="16">
        <v>0</v>
      </c>
      <c r="AB36" s="16">
        <v>0</v>
      </c>
      <c r="AC36" s="16">
        <v>67970.39</v>
      </c>
      <c r="AD36" s="17">
        <f t="shared" si="0"/>
        <v>0.87141525641025641</v>
      </c>
      <c r="AE36" s="16">
        <v>0</v>
      </c>
      <c r="AF36" s="7"/>
    </row>
    <row r="37" spans="1:32" ht="76.5" outlineLevel="2">
      <c r="A37" s="14" t="s">
        <v>64</v>
      </c>
      <c r="B37" s="15" t="s">
        <v>66</v>
      </c>
      <c r="C37" s="15"/>
      <c r="D37" s="15"/>
      <c r="E37" s="15"/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32000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/>
      <c r="W37" s="16"/>
      <c r="X37" s="16">
        <v>17800</v>
      </c>
      <c r="Y37" s="16">
        <v>17800</v>
      </c>
      <c r="Z37" s="16">
        <v>8900</v>
      </c>
      <c r="AA37" s="16">
        <v>0</v>
      </c>
      <c r="AB37" s="16">
        <v>0</v>
      </c>
      <c r="AC37" s="16">
        <v>8900</v>
      </c>
      <c r="AD37" s="17">
        <f t="shared" si="0"/>
        <v>0.27812500000000001</v>
      </c>
      <c r="AE37" s="16">
        <v>0</v>
      </c>
      <c r="AF37" s="7"/>
    </row>
    <row r="38" spans="1:32" ht="76.5" outlineLevel="2">
      <c r="A38" s="14" t="s">
        <v>64</v>
      </c>
      <c r="B38" s="15" t="s">
        <v>67</v>
      </c>
      <c r="C38" s="15"/>
      <c r="D38" s="15"/>
      <c r="E38" s="15"/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162541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/>
      <c r="W38" s="16"/>
      <c r="X38" s="16">
        <v>143511.57999999999</v>
      </c>
      <c r="Y38" s="16">
        <v>143511.57999999999</v>
      </c>
      <c r="Z38" s="16">
        <v>143394.51</v>
      </c>
      <c r="AA38" s="16">
        <v>0</v>
      </c>
      <c r="AB38" s="16">
        <v>0</v>
      </c>
      <c r="AC38" s="16">
        <v>143394.51</v>
      </c>
      <c r="AD38" s="17">
        <f t="shared" si="0"/>
        <v>0.88220516669640281</v>
      </c>
      <c r="AE38" s="16">
        <v>0</v>
      </c>
      <c r="AF38" s="7"/>
    </row>
    <row r="39" spans="1:32" ht="51" outlineLevel="2">
      <c r="A39" s="14" t="s">
        <v>68</v>
      </c>
      <c r="B39" s="15" t="s">
        <v>69</v>
      </c>
      <c r="C39" s="15"/>
      <c r="D39" s="15"/>
      <c r="E39" s="15"/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1390860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/>
      <c r="W39" s="16"/>
      <c r="X39" s="16">
        <v>1236346.6399999999</v>
      </c>
      <c r="Y39" s="16">
        <v>1236346.6399999999</v>
      </c>
      <c r="Z39" s="16">
        <v>1202305.8700000001</v>
      </c>
      <c r="AA39" s="16">
        <v>0</v>
      </c>
      <c r="AB39" s="16">
        <v>0</v>
      </c>
      <c r="AC39" s="16">
        <v>1202305.8700000001</v>
      </c>
      <c r="AD39" s="17">
        <f t="shared" si="0"/>
        <v>0.86443342248680677</v>
      </c>
      <c r="AE39" s="16">
        <v>0</v>
      </c>
      <c r="AF39" s="7"/>
    </row>
    <row r="40" spans="1:32" ht="38.25" outlineLevel="2">
      <c r="A40" s="14" t="s">
        <v>70</v>
      </c>
      <c r="B40" s="15" t="s">
        <v>71</v>
      </c>
      <c r="C40" s="15"/>
      <c r="D40" s="15"/>
      <c r="E40" s="15"/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352134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/>
      <c r="W40" s="16"/>
      <c r="X40" s="16">
        <v>321510.74</v>
      </c>
      <c r="Y40" s="16">
        <v>321510.74</v>
      </c>
      <c r="Z40" s="16">
        <v>312962.32</v>
      </c>
      <c r="AA40" s="16">
        <v>0</v>
      </c>
      <c r="AB40" s="16">
        <v>0</v>
      </c>
      <c r="AC40" s="16">
        <v>312962.32</v>
      </c>
      <c r="AD40" s="17">
        <f t="shared" si="0"/>
        <v>0.88875916554493462</v>
      </c>
      <c r="AE40" s="16">
        <v>0</v>
      </c>
      <c r="AF40" s="7"/>
    </row>
    <row r="41" spans="1:32" ht="76.5" outlineLevel="2">
      <c r="A41" s="14" t="s">
        <v>72</v>
      </c>
      <c r="B41" s="15" t="s">
        <v>73</v>
      </c>
      <c r="C41" s="15"/>
      <c r="D41" s="15"/>
      <c r="E41" s="15"/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70000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/>
      <c r="W41" s="16"/>
      <c r="X41" s="16">
        <v>53100.04</v>
      </c>
      <c r="Y41" s="16">
        <v>53100.04</v>
      </c>
      <c r="Z41" s="16">
        <v>29050.02</v>
      </c>
      <c r="AA41" s="16">
        <v>0</v>
      </c>
      <c r="AB41" s="16">
        <v>0</v>
      </c>
      <c r="AC41" s="16">
        <v>29050.02</v>
      </c>
      <c r="AD41" s="17">
        <f t="shared" si="0"/>
        <v>0.41500028571428571</v>
      </c>
      <c r="AE41" s="16">
        <v>0</v>
      </c>
      <c r="AF41" s="7"/>
    </row>
    <row r="42" spans="1:32" ht="51">
      <c r="A42" s="14" t="s">
        <v>74</v>
      </c>
      <c r="B42" s="15" t="s">
        <v>75</v>
      </c>
      <c r="C42" s="15"/>
      <c r="D42" s="15"/>
      <c r="E42" s="15"/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1321420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/>
      <c r="W42" s="16"/>
      <c r="X42" s="16">
        <v>1257544.67</v>
      </c>
      <c r="Y42" s="16">
        <v>1257544.67</v>
      </c>
      <c r="Z42" s="16">
        <v>1257544.67</v>
      </c>
      <c r="AA42" s="16">
        <v>0</v>
      </c>
      <c r="AB42" s="16">
        <v>0</v>
      </c>
      <c r="AC42" s="16">
        <v>1257544.67</v>
      </c>
      <c r="AD42" s="17">
        <f t="shared" si="0"/>
        <v>0.95166159888604673</v>
      </c>
      <c r="AE42" s="16">
        <v>0</v>
      </c>
      <c r="AF42" s="7"/>
    </row>
    <row r="43" spans="1:32" ht="38.25" outlineLevel="1">
      <c r="A43" s="14" t="s">
        <v>76</v>
      </c>
      <c r="B43" s="15" t="s">
        <v>77</v>
      </c>
      <c r="C43" s="15"/>
      <c r="D43" s="15"/>
      <c r="E43" s="15"/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23850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/>
      <c r="W43" s="16"/>
      <c r="X43" s="16">
        <v>23850</v>
      </c>
      <c r="Y43" s="16">
        <v>23850</v>
      </c>
      <c r="Z43" s="16">
        <v>23850</v>
      </c>
      <c r="AA43" s="16">
        <v>0</v>
      </c>
      <c r="AB43" s="16">
        <v>0</v>
      </c>
      <c r="AC43" s="16">
        <v>23850</v>
      </c>
      <c r="AD43" s="17">
        <f t="shared" si="0"/>
        <v>1</v>
      </c>
      <c r="AE43" s="16">
        <v>0</v>
      </c>
      <c r="AF43" s="7"/>
    </row>
    <row r="44" spans="1:32" ht="51" outlineLevel="2">
      <c r="A44" s="14" t="s">
        <v>78</v>
      </c>
      <c r="B44" s="15" t="s">
        <v>79</v>
      </c>
      <c r="C44" s="15"/>
      <c r="D44" s="15"/>
      <c r="E44" s="15"/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23850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/>
      <c r="W44" s="16"/>
      <c r="X44" s="16">
        <v>23850</v>
      </c>
      <c r="Y44" s="16">
        <v>23850</v>
      </c>
      <c r="Z44" s="16">
        <v>23850</v>
      </c>
      <c r="AA44" s="16">
        <v>0</v>
      </c>
      <c r="AB44" s="16">
        <v>0</v>
      </c>
      <c r="AC44" s="16">
        <v>23850</v>
      </c>
      <c r="AD44" s="17">
        <f t="shared" si="0"/>
        <v>1</v>
      </c>
      <c r="AE44" s="16">
        <v>0</v>
      </c>
      <c r="AF44" s="7"/>
    </row>
    <row r="45" spans="1:32" ht="25.5" outlineLevel="1">
      <c r="A45" s="14" t="s">
        <v>80</v>
      </c>
      <c r="B45" s="15" t="s">
        <v>81</v>
      </c>
      <c r="C45" s="15"/>
      <c r="D45" s="15"/>
      <c r="E45" s="15"/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10000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/>
      <c r="W45" s="16"/>
      <c r="X45" s="16">
        <v>10000</v>
      </c>
      <c r="Y45" s="16">
        <v>10000</v>
      </c>
      <c r="Z45" s="16">
        <v>10000</v>
      </c>
      <c r="AA45" s="16">
        <v>0</v>
      </c>
      <c r="AB45" s="16">
        <v>0</v>
      </c>
      <c r="AC45" s="16">
        <v>10000</v>
      </c>
      <c r="AD45" s="17">
        <f t="shared" si="0"/>
        <v>1</v>
      </c>
      <c r="AE45" s="16">
        <v>0</v>
      </c>
      <c r="AF45" s="7"/>
    </row>
    <row r="46" spans="1:32" ht="51" outlineLevel="2">
      <c r="A46" s="14" t="s">
        <v>82</v>
      </c>
      <c r="B46" s="15" t="s">
        <v>83</v>
      </c>
      <c r="C46" s="15"/>
      <c r="D46" s="15"/>
      <c r="E46" s="15"/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/>
      <c r="W46" s="16"/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7" t="e">
        <f t="shared" si="0"/>
        <v>#DIV/0!</v>
      </c>
      <c r="AE46" s="16">
        <v>0</v>
      </c>
      <c r="AF46" s="7"/>
    </row>
    <row r="47" spans="1:32" ht="51" outlineLevel="2">
      <c r="A47" s="14" t="s">
        <v>82</v>
      </c>
      <c r="B47" s="15" t="s">
        <v>84</v>
      </c>
      <c r="C47" s="15"/>
      <c r="D47" s="15"/>
      <c r="E47" s="15"/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10000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/>
      <c r="W47" s="16"/>
      <c r="X47" s="16">
        <v>10000</v>
      </c>
      <c r="Y47" s="16">
        <v>10000</v>
      </c>
      <c r="Z47" s="16">
        <v>10000</v>
      </c>
      <c r="AA47" s="16">
        <v>0</v>
      </c>
      <c r="AB47" s="16">
        <v>0</v>
      </c>
      <c r="AC47" s="16">
        <v>10000</v>
      </c>
      <c r="AD47" s="17">
        <f t="shared" si="0"/>
        <v>1</v>
      </c>
      <c r="AE47" s="16">
        <v>0</v>
      </c>
      <c r="AF47" s="7"/>
    </row>
    <row r="48" spans="1:32" ht="38.25" outlineLevel="1">
      <c r="A48" s="14" t="s">
        <v>85</v>
      </c>
      <c r="B48" s="15" t="s">
        <v>86</v>
      </c>
      <c r="C48" s="15"/>
      <c r="D48" s="15"/>
      <c r="E48" s="15"/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10150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/>
      <c r="W48" s="16"/>
      <c r="X48" s="16">
        <v>10150</v>
      </c>
      <c r="Y48" s="16">
        <v>10150</v>
      </c>
      <c r="Z48" s="16">
        <v>10150</v>
      </c>
      <c r="AA48" s="16">
        <v>0</v>
      </c>
      <c r="AB48" s="16">
        <v>0</v>
      </c>
      <c r="AC48" s="16">
        <v>10150</v>
      </c>
      <c r="AD48" s="17">
        <f t="shared" si="0"/>
        <v>1</v>
      </c>
      <c r="AE48" s="16">
        <v>0</v>
      </c>
      <c r="AF48" s="7"/>
    </row>
    <row r="49" spans="1:32" ht="89.25" outlineLevel="2">
      <c r="A49" s="14" t="s">
        <v>87</v>
      </c>
      <c r="B49" s="15" t="s">
        <v>88</v>
      </c>
      <c r="C49" s="15"/>
      <c r="D49" s="15"/>
      <c r="E49" s="15"/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10150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/>
      <c r="W49" s="16"/>
      <c r="X49" s="16">
        <v>10150</v>
      </c>
      <c r="Y49" s="16">
        <v>10150</v>
      </c>
      <c r="Z49" s="16">
        <v>10150</v>
      </c>
      <c r="AA49" s="16">
        <v>0</v>
      </c>
      <c r="AB49" s="16">
        <v>0</v>
      </c>
      <c r="AC49" s="16">
        <v>10150</v>
      </c>
      <c r="AD49" s="17">
        <f t="shared" si="0"/>
        <v>1</v>
      </c>
      <c r="AE49" s="16">
        <v>0</v>
      </c>
      <c r="AF49" s="7"/>
    </row>
    <row r="50" spans="1:32" ht="63.75" outlineLevel="1">
      <c r="A50" s="14" t="s">
        <v>89</v>
      </c>
      <c r="B50" s="15" t="s">
        <v>90</v>
      </c>
      <c r="C50" s="15"/>
      <c r="D50" s="15"/>
      <c r="E50" s="15"/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1277420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/>
      <c r="W50" s="16"/>
      <c r="X50" s="16">
        <v>1213544.67</v>
      </c>
      <c r="Y50" s="16">
        <v>1213544.67</v>
      </c>
      <c r="Z50" s="16">
        <v>1213544.67</v>
      </c>
      <c r="AA50" s="16">
        <v>0</v>
      </c>
      <c r="AB50" s="16">
        <v>0</v>
      </c>
      <c r="AC50" s="16">
        <v>1213544.67</v>
      </c>
      <c r="AD50" s="17">
        <f t="shared" si="0"/>
        <v>0.94999661035524718</v>
      </c>
      <c r="AE50" s="16">
        <v>0</v>
      </c>
      <c r="AF50" s="7"/>
    </row>
    <row r="51" spans="1:32" ht="51" outlineLevel="2">
      <c r="A51" s="14" t="s">
        <v>91</v>
      </c>
      <c r="B51" s="15" t="s">
        <v>92</v>
      </c>
      <c r="C51" s="15"/>
      <c r="D51" s="15"/>
      <c r="E51" s="15"/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/>
      <c r="W51" s="16"/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7" t="e">
        <f t="shared" si="0"/>
        <v>#DIV/0!</v>
      </c>
      <c r="AE51" s="16">
        <v>0</v>
      </c>
      <c r="AF51" s="7"/>
    </row>
    <row r="52" spans="1:32" ht="114.75" outlineLevel="2">
      <c r="A52" s="14" t="s">
        <v>93</v>
      </c>
      <c r="B52" s="15" t="s">
        <v>94</v>
      </c>
      <c r="C52" s="15"/>
      <c r="D52" s="15"/>
      <c r="E52" s="15"/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/>
      <c r="W52" s="16"/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7" t="e">
        <f t="shared" si="0"/>
        <v>#DIV/0!</v>
      </c>
      <c r="AE52" s="16">
        <v>0</v>
      </c>
      <c r="AF52" s="7"/>
    </row>
    <row r="53" spans="1:32" ht="76.5" outlineLevel="2">
      <c r="A53" s="14" t="s">
        <v>95</v>
      </c>
      <c r="B53" s="15" t="s">
        <v>96</v>
      </c>
      <c r="C53" s="15"/>
      <c r="D53" s="15"/>
      <c r="E53" s="15"/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1277420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/>
      <c r="W53" s="16"/>
      <c r="X53" s="16">
        <v>1213544.67</v>
      </c>
      <c r="Y53" s="16">
        <v>1213544.67</v>
      </c>
      <c r="Z53" s="16">
        <v>1213544.67</v>
      </c>
      <c r="AA53" s="16">
        <v>0</v>
      </c>
      <c r="AB53" s="16">
        <v>0</v>
      </c>
      <c r="AC53" s="16">
        <v>1213544.67</v>
      </c>
      <c r="AD53" s="17">
        <f t="shared" si="0"/>
        <v>0.94999661035524718</v>
      </c>
      <c r="AE53" s="16">
        <v>0</v>
      </c>
      <c r="AF53" s="7"/>
    </row>
    <row r="54" spans="1:32" ht="89.25">
      <c r="A54" s="14" t="s">
        <v>97</v>
      </c>
      <c r="B54" s="15" t="s">
        <v>98</v>
      </c>
      <c r="C54" s="15"/>
      <c r="D54" s="15"/>
      <c r="E54" s="15"/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9437690.3000000007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/>
      <c r="W54" s="16"/>
      <c r="X54" s="16">
        <v>7887780.6100000003</v>
      </c>
      <c r="Y54" s="16">
        <v>7887780.6100000003</v>
      </c>
      <c r="Z54" s="16">
        <v>7875764.1200000001</v>
      </c>
      <c r="AA54" s="16">
        <v>0</v>
      </c>
      <c r="AB54" s="16">
        <v>0</v>
      </c>
      <c r="AC54" s="16">
        <v>7875764.1200000001</v>
      </c>
      <c r="AD54" s="17">
        <f t="shared" si="0"/>
        <v>0.83450122536866878</v>
      </c>
      <c r="AE54" s="16">
        <v>0</v>
      </c>
      <c r="AF54" s="7"/>
    </row>
    <row r="55" spans="1:32" ht="51" outlineLevel="2">
      <c r="A55" s="14" t="s">
        <v>99</v>
      </c>
      <c r="B55" s="15" t="s">
        <v>100</v>
      </c>
      <c r="C55" s="15"/>
      <c r="D55" s="15"/>
      <c r="E55" s="15"/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4225708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/>
      <c r="W55" s="16"/>
      <c r="X55" s="16">
        <v>4099986.69</v>
      </c>
      <c r="Y55" s="16">
        <v>4099986.69</v>
      </c>
      <c r="Z55" s="16">
        <v>4099984.33</v>
      </c>
      <c r="AA55" s="16">
        <v>0</v>
      </c>
      <c r="AB55" s="16">
        <v>0</v>
      </c>
      <c r="AC55" s="16">
        <v>4099984.33</v>
      </c>
      <c r="AD55" s="17">
        <f t="shared" si="0"/>
        <v>0.97024790401987082</v>
      </c>
      <c r="AE55" s="16">
        <v>0</v>
      </c>
      <c r="AF55" s="7"/>
    </row>
    <row r="56" spans="1:32" ht="51" outlineLevel="2">
      <c r="A56" s="14" t="s">
        <v>99</v>
      </c>
      <c r="B56" s="15" t="s">
        <v>101</v>
      </c>
      <c r="C56" s="15"/>
      <c r="D56" s="15"/>
      <c r="E56" s="15"/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1853792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/>
      <c r="W56" s="16"/>
      <c r="X56" s="16">
        <v>678053.11</v>
      </c>
      <c r="Y56" s="16">
        <v>678053.11</v>
      </c>
      <c r="Z56" s="16">
        <v>678053.11</v>
      </c>
      <c r="AA56" s="16">
        <v>0</v>
      </c>
      <c r="AB56" s="16">
        <v>0</v>
      </c>
      <c r="AC56" s="16">
        <v>678053.11</v>
      </c>
      <c r="AD56" s="17">
        <f t="shared" si="0"/>
        <v>0.36576547422796085</v>
      </c>
      <c r="AE56" s="16">
        <v>0</v>
      </c>
      <c r="AF56" s="7"/>
    </row>
    <row r="57" spans="1:32" ht="51" outlineLevel="2">
      <c r="A57" s="14" t="s">
        <v>102</v>
      </c>
      <c r="B57" s="15" t="s">
        <v>103</v>
      </c>
      <c r="C57" s="15"/>
      <c r="D57" s="15"/>
      <c r="E57" s="15"/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1935000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/>
      <c r="W57" s="16"/>
      <c r="X57" s="16">
        <v>1709730.4</v>
      </c>
      <c r="Y57" s="16">
        <v>1709730.4</v>
      </c>
      <c r="Z57" s="16">
        <v>1709730.4</v>
      </c>
      <c r="AA57" s="16">
        <v>0</v>
      </c>
      <c r="AB57" s="16">
        <v>0</v>
      </c>
      <c r="AC57" s="16">
        <v>1709730.4</v>
      </c>
      <c r="AD57" s="17">
        <f t="shared" si="0"/>
        <v>0.88358160206718339</v>
      </c>
      <c r="AE57" s="16">
        <v>0</v>
      </c>
      <c r="AF57" s="7"/>
    </row>
    <row r="58" spans="1:32" ht="51" outlineLevel="2">
      <c r="A58" s="14" t="s">
        <v>104</v>
      </c>
      <c r="B58" s="15" t="s">
        <v>105</v>
      </c>
      <c r="C58" s="15"/>
      <c r="D58" s="15"/>
      <c r="E58" s="15"/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102000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/>
      <c r="W58" s="16"/>
      <c r="X58" s="16">
        <v>102000</v>
      </c>
      <c r="Y58" s="16">
        <v>102000</v>
      </c>
      <c r="Z58" s="16">
        <v>89985.87</v>
      </c>
      <c r="AA58" s="16">
        <v>0</v>
      </c>
      <c r="AB58" s="16">
        <v>0</v>
      </c>
      <c r="AC58" s="16">
        <v>89985.87</v>
      </c>
      <c r="AD58" s="17">
        <f t="shared" si="0"/>
        <v>0.88221441176470583</v>
      </c>
      <c r="AE58" s="16">
        <v>0</v>
      </c>
      <c r="AF58" s="7"/>
    </row>
    <row r="59" spans="1:32" ht="102" outlineLevel="2">
      <c r="A59" s="14" t="s">
        <v>106</v>
      </c>
      <c r="B59" s="15" t="s">
        <v>107</v>
      </c>
      <c r="C59" s="15"/>
      <c r="D59" s="15"/>
      <c r="E59" s="15"/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924790.3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/>
      <c r="W59" s="16"/>
      <c r="X59" s="16">
        <v>908607.29</v>
      </c>
      <c r="Y59" s="16">
        <v>908607.29</v>
      </c>
      <c r="Z59" s="16">
        <v>908607.29</v>
      </c>
      <c r="AA59" s="16">
        <v>0</v>
      </c>
      <c r="AB59" s="16">
        <v>0</v>
      </c>
      <c r="AC59" s="16">
        <v>908607.29</v>
      </c>
      <c r="AD59" s="17">
        <f t="shared" si="0"/>
        <v>0.98250088695783244</v>
      </c>
      <c r="AE59" s="16">
        <v>0</v>
      </c>
      <c r="AF59" s="7"/>
    </row>
    <row r="60" spans="1:32" ht="102" outlineLevel="2">
      <c r="A60" s="14" t="s">
        <v>108</v>
      </c>
      <c r="B60" s="15" t="s">
        <v>109</v>
      </c>
      <c r="C60" s="15"/>
      <c r="D60" s="15"/>
      <c r="E60" s="15"/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392400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/>
      <c r="W60" s="16"/>
      <c r="X60" s="16">
        <v>385509.09</v>
      </c>
      <c r="Y60" s="16">
        <v>385509.09</v>
      </c>
      <c r="Z60" s="16">
        <v>385509.09</v>
      </c>
      <c r="AA60" s="16">
        <v>0</v>
      </c>
      <c r="AB60" s="16">
        <v>0</v>
      </c>
      <c r="AC60" s="16">
        <v>385509.09</v>
      </c>
      <c r="AD60" s="17">
        <f t="shared" si="0"/>
        <v>0.98243906727828756</v>
      </c>
      <c r="AE60" s="16">
        <v>0</v>
      </c>
      <c r="AF60" s="7"/>
    </row>
    <row r="61" spans="1:32" ht="102" outlineLevel="2">
      <c r="A61" s="14" t="s">
        <v>110</v>
      </c>
      <c r="B61" s="15" t="s">
        <v>111</v>
      </c>
      <c r="C61" s="15"/>
      <c r="D61" s="15"/>
      <c r="E61" s="15"/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4000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/>
      <c r="W61" s="16"/>
      <c r="X61" s="16">
        <v>3894.03</v>
      </c>
      <c r="Y61" s="16">
        <v>3894.03</v>
      </c>
      <c r="Z61" s="16">
        <v>3894.03</v>
      </c>
      <c r="AA61" s="16">
        <v>0</v>
      </c>
      <c r="AB61" s="16">
        <v>0</v>
      </c>
      <c r="AC61" s="16">
        <v>3894.03</v>
      </c>
      <c r="AD61" s="17">
        <f t="shared" si="0"/>
        <v>0.97350750000000008</v>
      </c>
      <c r="AE61" s="16">
        <v>0</v>
      </c>
      <c r="AF61" s="7"/>
    </row>
    <row r="62" spans="1:32" ht="51">
      <c r="A62" s="14" t="s">
        <v>112</v>
      </c>
      <c r="B62" s="15" t="s">
        <v>113</v>
      </c>
      <c r="C62" s="15"/>
      <c r="D62" s="15"/>
      <c r="E62" s="15"/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313468674.12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/>
      <c r="W62" s="16"/>
      <c r="X62" s="16">
        <v>308977379.48000002</v>
      </c>
      <c r="Y62" s="16">
        <v>308977379.48000002</v>
      </c>
      <c r="Z62" s="16">
        <v>308977377.77999997</v>
      </c>
      <c r="AA62" s="16">
        <v>0</v>
      </c>
      <c r="AB62" s="16">
        <v>0</v>
      </c>
      <c r="AC62" s="16">
        <v>308977377.77999997</v>
      </c>
      <c r="AD62" s="17">
        <f t="shared" si="0"/>
        <v>0.98567226421393317</v>
      </c>
      <c r="AE62" s="16">
        <v>0</v>
      </c>
      <c r="AF62" s="7"/>
    </row>
    <row r="63" spans="1:32" ht="38.25" outlineLevel="1">
      <c r="A63" s="14" t="s">
        <v>114</v>
      </c>
      <c r="B63" s="15" t="s">
        <v>115</v>
      </c>
      <c r="C63" s="15"/>
      <c r="D63" s="15"/>
      <c r="E63" s="15"/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1396400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/>
      <c r="W63" s="16"/>
      <c r="X63" s="16">
        <v>1396400</v>
      </c>
      <c r="Y63" s="16">
        <v>1396400</v>
      </c>
      <c r="Z63" s="16">
        <v>1396400</v>
      </c>
      <c r="AA63" s="16">
        <v>0</v>
      </c>
      <c r="AB63" s="16">
        <v>0</v>
      </c>
      <c r="AC63" s="16">
        <v>1396400</v>
      </c>
      <c r="AD63" s="17">
        <f t="shared" si="0"/>
        <v>1</v>
      </c>
      <c r="AE63" s="16">
        <v>0</v>
      </c>
      <c r="AF63" s="7"/>
    </row>
    <row r="64" spans="1:32" ht="89.25" outlineLevel="2">
      <c r="A64" s="14" t="s">
        <v>116</v>
      </c>
      <c r="B64" s="15" t="s">
        <v>117</v>
      </c>
      <c r="C64" s="15"/>
      <c r="D64" s="15"/>
      <c r="E64" s="15"/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1136100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/>
      <c r="W64" s="16"/>
      <c r="X64" s="16">
        <v>1136100</v>
      </c>
      <c r="Y64" s="16">
        <v>1136100</v>
      </c>
      <c r="Z64" s="16">
        <v>1136100</v>
      </c>
      <c r="AA64" s="16">
        <v>0</v>
      </c>
      <c r="AB64" s="16">
        <v>0</v>
      </c>
      <c r="AC64" s="16">
        <v>1136100</v>
      </c>
      <c r="AD64" s="17">
        <f t="shared" si="0"/>
        <v>1</v>
      </c>
      <c r="AE64" s="16">
        <v>0</v>
      </c>
      <c r="AF64" s="7"/>
    </row>
    <row r="65" spans="1:32" ht="114.75" outlineLevel="2">
      <c r="A65" s="14" t="s">
        <v>118</v>
      </c>
      <c r="B65" s="15" t="s">
        <v>119</v>
      </c>
      <c r="C65" s="15"/>
      <c r="D65" s="15"/>
      <c r="E65" s="15"/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260300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/>
      <c r="W65" s="16"/>
      <c r="X65" s="16">
        <v>260300</v>
      </c>
      <c r="Y65" s="16">
        <v>260300</v>
      </c>
      <c r="Z65" s="16">
        <v>260300</v>
      </c>
      <c r="AA65" s="16">
        <v>0</v>
      </c>
      <c r="AB65" s="16">
        <v>0</v>
      </c>
      <c r="AC65" s="16">
        <v>260300</v>
      </c>
      <c r="AD65" s="17">
        <f t="shared" si="0"/>
        <v>1</v>
      </c>
      <c r="AE65" s="16">
        <v>0</v>
      </c>
      <c r="AF65" s="7"/>
    </row>
    <row r="66" spans="1:32" ht="89.25" outlineLevel="2">
      <c r="A66" s="14" t="s">
        <v>120</v>
      </c>
      <c r="B66" s="15" t="s">
        <v>121</v>
      </c>
      <c r="C66" s="15"/>
      <c r="D66" s="15"/>
      <c r="E66" s="15"/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/>
      <c r="W66" s="16"/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7" t="e">
        <f t="shared" si="0"/>
        <v>#DIV/0!</v>
      </c>
      <c r="AE66" s="16">
        <v>0</v>
      </c>
      <c r="AF66" s="7"/>
    </row>
    <row r="67" spans="1:32" ht="76.5" outlineLevel="2">
      <c r="A67" s="14" t="s">
        <v>122</v>
      </c>
      <c r="B67" s="15" t="s">
        <v>123</v>
      </c>
      <c r="C67" s="15"/>
      <c r="D67" s="15"/>
      <c r="E67" s="15"/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/>
      <c r="W67" s="16"/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7" t="e">
        <f t="shared" si="0"/>
        <v>#DIV/0!</v>
      </c>
      <c r="AE67" s="16">
        <v>0</v>
      </c>
      <c r="AF67" s="7"/>
    </row>
    <row r="68" spans="1:32" ht="38.25" outlineLevel="1">
      <c r="A68" s="14" t="s">
        <v>124</v>
      </c>
      <c r="B68" s="15" t="s">
        <v>125</v>
      </c>
      <c r="C68" s="15"/>
      <c r="D68" s="15"/>
      <c r="E68" s="15"/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189000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/>
      <c r="W68" s="16"/>
      <c r="X68" s="16">
        <v>184628</v>
      </c>
      <c r="Y68" s="16">
        <v>184628</v>
      </c>
      <c r="Z68" s="16">
        <v>184628</v>
      </c>
      <c r="AA68" s="16">
        <v>0</v>
      </c>
      <c r="AB68" s="16">
        <v>0</v>
      </c>
      <c r="AC68" s="16">
        <v>184628</v>
      </c>
      <c r="AD68" s="17">
        <f t="shared" si="0"/>
        <v>0.97686772486772488</v>
      </c>
      <c r="AE68" s="16">
        <v>0</v>
      </c>
      <c r="AF68" s="7"/>
    </row>
    <row r="69" spans="1:32" ht="51" outlineLevel="2">
      <c r="A69" s="14" t="s">
        <v>126</v>
      </c>
      <c r="B69" s="15" t="s">
        <v>127</v>
      </c>
      <c r="C69" s="15"/>
      <c r="D69" s="15"/>
      <c r="E69" s="15"/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10000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/>
      <c r="W69" s="16"/>
      <c r="X69" s="16">
        <v>10000</v>
      </c>
      <c r="Y69" s="16">
        <v>10000</v>
      </c>
      <c r="Z69" s="16">
        <v>10000</v>
      </c>
      <c r="AA69" s="16">
        <v>0</v>
      </c>
      <c r="AB69" s="16">
        <v>0</v>
      </c>
      <c r="AC69" s="16">
        <v>10000</v>
      </c>
      <c r="AD69" s="17">
        <f t="shared" si="0"/>
        <v>1</v>
      </c>
      <c r="AE69" s="16">
        <v>0</v>
      </c>
      <c r="AF69" s="7"/>
    </row>
    <row r="70" spans="1:32" ht="76.5" outlineLevel="2">
      <c r="A70" s="14" t="s">
        <v>128</v>
      </c>
      <c r="B70" s="15" t="s">
        <v>129</v>
      </c>
      <c r="C70" s="15"/>
      <c r="D70" s="15"/>
      <c r="E70" s="15"/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76500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/>
      <c r="W70" s="16"/>
      <c r="X70" s="16">
        <v>76500</v>
      </c>
      <c r="Y70" s="16">
        <v>76500</v>
      </c>
      <c r="Z70" s="16">
        <v>76500</v>
      </c>
      <c r="AA70" s="16">
        <v>0</v>
      </c>
      <c r="AB70" s="16">
        <v>0</v>
      </c>
      <c r="AC70" s="16">
        <v>76500</v>
      </c>
      <c r="AD70" s="17">
        <f t="shared" si="0"/>
        <v>1</v>
      </c>
      <c r="AE70" s="16">
        <v>0</v>
      </c>
      <c r="AF70" s="7"/>
    </row>
    <row r="71" spans="1:32" ht="51" outlineLevel="2">
      <c r="A71" s="14" t="s">
        <v>126</v>
      </c>
      <c r="B71" s="15" t="s">
        <v>130</v>
      </c>
      <c r="C71" s="15"/>
      <c r="D71" s="15"/>
      <c r="E71" s="15"/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102500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/>
      <c r="W71" s="16"/>
      <c r="X71" s="16">
        <v>98128</v>
      </c>
      <c r="Y71" s="16">
        <v>98128</v>
      </c>
      <c r="Z71" s="16">
        <v>98128</v>
      </c>
      <c r="AA71" s="16">
        <v>0</v>
      </c>
      <c r="AB71" s="16">
        <v>0</v>
      </c>
      <c r="AC71" s="16">
        <v>98128</v>
      </c>
      <c r="AD71" s="17">
        <f t="shared" si="0"/>
        <v>0.95734634146341469</v>
      </c>
      <c r="AE71" s="16">
        <v>0</v>
      </c>
      <c r="AF71" s="7"/>
    </row>
    <row r="72" spans="1:32" ht="51" outlineLevel="1">
      <c r="A72" s="14" t="s">
        <v>131</v>
      </c>
      <c r="B72" s="15" t="s">
        <v>132</v>
      </c>
      <c r="C72" s="15"/>
      <c r="D72" s="15"/>
      <c r="E72" s="15"/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137700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/>
      <c r="W72" s="16"/>
      <c r="X72" s="16">
        <v>107500</v>
      </c>
      <c r="Y72" s="16">
        <v>107500</v>
      </c>
      <c r="Z72" s="16">
        <v>107500</v>
      </c>
      <c r="AA72" s="16">
        <v>0</v>
      </c>
      <c r="AB72" s="16">
        <v>0</v>
      </c>
      <c r="AC72" s="16">
        <v>107500</v>
      </c>
      <c r="AD72" s="17">
        <f t="shared" si="0"/>
        <v>0.78068264342774152</v>
      </c>
      <c r="AE72" s="16">
        <v>0</v>
      </c>
      <c r="AF72" s="7"/>
    </row>
    <row r="73" spans="1:32" ht="63.75" outlineLevel="2">
      <c r="A73" s="14" t="s">
        <v>133</v>
      </c>
      <c r="B73" s="15" t="s">
        <v>134</v>
      </c>
      <c r="C73" s="15"/>
      <c r="D73" s="15"/>
      <c r="E73" s="15"/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137700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/>
      <c r="W73" s="16"/>
      <c r="X73" s="16">
        <v>107500</v>
      </c>
      <c r="Y73" s="16">
        <v>107500</v>
      </c>
      <c r="Z73" s="16">
        <v>107500</v>
      </c>
      <c r="AA73" s="16">
        <v>0</v>
      </c>
      <c r="AB73" s="16">
        <v>0</v>
      </c>
      <c r="AC73" s="16">
        <v>107500</v>
      </c>
      <c r="AD73" s="17">
        <f t="shared" ref="AD73:AD136" si="1">Z73/O73*100%</f>
        <v>0.78068264342774152</v>
      </c>
      <c r="AE73" s="16">
        <v>0</v>
      </c>
      <c r="AF73" s="7"/>
    </row>
    <row r="74" spans="1:32" ht="38.25" outlineLevel="1">
      <c r="A74" s="14" t="s">
        <v>135</v>
      </c>
      <c r="B74" s="15" t="s">
        <v>136</v>
      </c>
      <c r="C74" s="15"/>
      <c r="D74" s="15"/>
      <c r="E74" s="15"/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96300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/>
      <c r="W74" s="16"/>
      <c r="X74" s="16">
        <v>73400</v>
      </c>
      <c r="Y74" s="16">
        <v>73400</v>
      </c>
      <c r="Z74" s="16">
        <v>73400</v>
      </c>
      <c r="AA74" s="16">
        <v>0</v>
      </c>
      <c r="AB74" s="16">
        <v>0</v>
      </c>
      <c r="AC74" s="16">
        <v>73400</v>
      </c>
      <c r="AD74" s="17">
        <f t="shared" si="1"/>
        <v>0.76220145379023885</v>
      </c>
      <c r="AE74" s="16">
        <v>0</v>
      </c>
      <c r="AF74" s="7"/>
    </row>
    <row r="75" spans="1:32" ht="63.75" outlineLevel="2">
      <c r="A75" s="14" t="s">
        <v>137</v>
      </c>
      <c r="B75" s="15" t="s">
        <v>138</v>
      </c>
      <c r="C75" s="15"/>
      <c r="D75" s="15"/>
      <c r="E75" s="15"/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96300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/>
      <c r="W75" s="16"/>
      <c r="X75" s="16">
        <v>73400</v>
      </c>
      <c r="Y75" s="16">
        <v>73400</v>
      </c>
      <c r="Z75" s="16">
        <v>73400</v>
      </c>
      <c r="AA75" s="16">
        <v>0</v>
      </c>
      <c r="AB75" s="16">
        <v>0</v>
      </c>
      <c r="AC75" s="16">
        <v>73400</v>
      </c>
      <c r="AD75" s="17">
        <f t="shared" si="1"/>
        <v>0.76220145379023885</v>
      </c>
      <c r="AE75" s="16">
        <v>0</v>
      </c>
      <c r="AF75" s="7"/>
    </row>
    <row r="76" spans="1:32" ht="51" outlineLevel="1">
      <c r="A76" s="14" t="s">
        <v>139</v>
      </c>
      <c r="B76" s="15" t="s">
        <v>140</v>
      </c>
      <c r="C76" s="15"/>
      <c r="D76" s="15"/>
      <c r="E76" s="15"/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20582800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/>
      <c r="W76" s="16"/>
      <c r="X76" s="16">
        <v>20582706.66</v>
      </c>
      <c r="Y76" s="16">
        <v>20582706.66</v>
      </c>
      <c r="Z76" s="16">
        <v>20582706.66</v>
      </c>
      <c r="AA76" s="16">
        <v>0</v>
      </c>
      <c r="AB76" s="16">
        <v>0</v>
      </c>
      <c r="AC76" s="16">
        <v>20582706.66</v>
      </c>
      <c r="AD76" s="17">
        <f t="shared" si="1"/>
        <v>0.99999546514565563</v>
      </c>
      <c r="AE76" s="16">
        <v>0</v>
      </c>
      <c r="AF76" s="7"/>
    </row>
    <row r="77" spans="1:32" ht="89.25" outlineLevel="2">
      <c r="A77" s="14" t="s">
        <v>141</v>
      </c>
      <c r="B77" s="15" t="s">
        <v>142</v>
      </c>
      <c r="C77" s="15"/>
      <c r="D77" s="15"/>
      <c r="E77" s="15"/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/>
      <c r="W77" s="16"/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7" t="e">
        <f t="shared" si="1"/>
        <v>#DIV/0!</v>
      </c>
      <c r="AE77" s="16">
        <v>0</v>
      </c>
      <c r="AF77" s="7"/>
    </row>
    <row r="78" spans="1:32" ht="89.25" outlineLevel="2">
      <c r="A78" s="14" t="s">
        <v>143</v>
      </c>
      <c r="B78" s="15" t="s">
        <v>144</v>
      </c>
      <c r="C78" s="15"/>
      <c r="D78" s="15"/>
      <c r="E78" s="15"/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16840000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/>
      <c r="W78" s="16"/>
      <c r="X78" s="16">
        <v>16839906.66</v>
      </c>
      <c r="Y78" s="16">
        <v>16839906.66</v>
      </c>
      <c r="Z78" s="16">
        <v>16839906.66</v>
      </c>
      <c r="AA78" s="16">
        <v>0</v>
      </c>
      <c r="AB78" s="16">
        <v>0</v>
      </c>
      <c r="AC78" s="16">
        <v>16839906.66</v>
      </c>
      <c r="AD78" s="17">
        <f t="shared" si="1"/>
        <v>0.99999445724465563</v>
      </c>
      <c r="AE78" s="16">
        <v>0</v>
      </c>
      <c r="AF78" s="7"/>
    </row>
    <row r="79" spans="1:32" ht="63.75" outlineLevel="2">
      <c r="A79" s="14" t="s">
        <v>145</v>
      </c>
      <c r="B79" s="15" t="s">
        <v>146</v>
      </c>
      <c r="C79" s="15"/>
      <c r="D79" s="15"/>
      <c r="E79" s="15"/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3742800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/>
      <c r="W79" s="16"/>
      <c r="X79" s="16">
        <v>3742800</v>
      </c>
      <c r="Y79" s="16">
        <v>3742800</v>
      </c>
      <c r="Z79" s="16">
        <v>3742800</v>
      </c>
      <c r="AA79" s="16">
        <v>0</v>
      </c>
      <c r="AB79" s="16">
        <v>0</v>
      </c>
      <c r="AC79" s="16">
        <v>3742800</v>
      </c>
      <c r="AD79" s="17">
        <f t="shared" si="1"/>
        <v>1</v>
      </c>
      <c r="AE79" s="16">
        <v>0</v>
      </c>
      <c r="AF79" s="7"/>
    </row>
    <row r="80" spans="1:32" ht="51" outlineLevel="1">
      <c r="A80" s="14" t="s">
        <v>147</v>
      </c>
      <c r="B80" s="15" t="s">
        <v>148</v>
      </c>
      <c r="C80" s="15"/>
      <c r="D80" s="15"/>
      <c r="E80" s="15"/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2141728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/>
      <c r="W80" s="16"/>
      <c r="X80" s="16">
        <v>2131783.7000000002</v>
      </c>
      <c r="Y80" s="16">
        <v>2131783.7000000002</v>
      </c>
      <c r="Z80" s="16">
        <v>2131783.7000000002</v>
      </c>
      <c r="AA80" s="16">
        <v>0</v>
      </c>
      <c r="AB80" s="16">
        <v>0</v>
      </c>
      <c r="AC80" s="16">
        <v>2131783.7000000002</v>
      </c>
      <c r="AD80" s="17">
        <f t="shared" si="1"/>
        <v>0.99535688005199552</v>
      </c>
      <c r="AE80" s="16">
        <v>0</v>
      </c>
      <c r="AF80" s="7"/>
    </row>
    <row r="81" spans="1:32" ht="51" outlineLevel="2">
      <c r="A81" s="14" t="s">
        <v>149</v>
      </c>
      <c r="B81" s="15" t="s">
        <v>150</v>
      </c>
      <c r="C81" s="15"/>
      <c r="D81" s="15"/>
      <c r="E81" s="15"/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1982328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/>
      <c r="W81" s="16"/>
      <c r="X81" s="16">
        <v>1982326.56</v>
      </c>
      <c r="Y81" s="16">
        <v>1982326.56</v>
      </c>
      <c r="Z81" s="16">
        <v>1982326.56</v>
      </c>
      <c r="AA81" s="16">
        <v>0</v>
      </c>
      <c r="AB81" s="16">
        <v>0</v>
      </c>
      <c r="AC81" s="16">
        <v>1982326.56</v>
      </c>
      <c r="AD81" s="17">
        <f t="shared" si="1"/>
        <v>0.99999927358136498</v>
      </c>
      <c r="AE81" s="16">
        <v>0</v>
      </c>
      <c r="AF81" s="7"/>
    </row>
    <row r="82" spans="1:32" ht="51" outlineLevel="2">
      <c r="A82" s="14" t="s">
        <v>149</v>
      </c>
      <c r="B82" s="15" t="s">
        <v>151</v>
      </c>
      <c r="C82" s="15"/>
      <c r="D82" s="15"/>
      <c r="E82" s="15"/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159400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/>
      <c r="W82" s="16"/>
      <c r="X82" s="16">
        <v>149457.14000000001</v>
      </c>
      <c r="Y82" s="16">
        <v>149457.14000000001</v>
      </c>
      <c r="Z82" s="16">
        <v>149457.14000000001</v>
      </c>
      <c r="AA82" s="16">
        <v>0</v>
      </c>
      <c r="AB82" s="16">
        <v>0</v>
      </c>
      <c r="AC82" s="16">
        <v>149457.14000000001</v>
      </c>
      <c r="AD82" s="17">
        <f t="shared" si="1"/>
        <v>0.93762321204516952</v>
      </c>
      <c r="AE82" s="16">
        <v>0</v>
      </c>
      <c r="AF82" s="7"/>
    </row>
    <row r="83" spans="1:32" ht="63.75" outlineLevel="1">
      <c r="A83" s="14" t="s">
        <v>152</v>
      </c>
      <c r="B83" s="15" t="s">
        <v>153</v>
      </c>
      <c r="C83" s="15"/>
      <c r="D83" s="15"/>
      <c r="E83" s="15"/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288924746.12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/>
      <c r="W83" s="16"/>
      <c r="X83" s="16">
        <v>284500961.12</v>
      </c>
      <c r="Y83" s="16">
        <v>284500961.12</v>
      </c>
      <c r="Z83" s="16">
        <v>284500959.42000002</v>
      </c>
      <c r="AA83" s="16">
        <v>0</v>
      </c>
      <c r="AB83" s="16">
        <v>0</v>
      </c>
      <c r="AC83" s="16">
        <v>284500959.42000002</v>
      </c>
      <c r="AD83" s="17">
        <f t="shared" si="1"/>
        <v>0.98468879263750342</v>
      </c>
      <c r="AE83" s="16">
        <v>0</v>
      </c>
      <c r="AF83" s="7"/>
    </row>
    <row r="84" spans="1:32" ht="38.25" outlineLevel="2">
      <c r="A84" s="14" t="s">
        <v>154</v>
      </c>
      <c r="B84" s="15" t="s">
        <v>155</v>
      </c>
      <c r="C84" s="15"/>
      <c r="D84" s="15"/>
      <c r="E84" s="15"/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26424294.800000001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/>
      <c r="W84" s="16"/>
      <c r="X84" s="16">
        <v>25509341.800000001</v>
      </c>
      <c r="Y84" s="16">
        <v>25509341.800000001</v>
      </c>
      <c r="Z84" s="16">
        <v>25509341.800000001</v>
      </c>
      <c r="AA84" s="16">
        <v>0</v>
      </c>
      <c r="AB84" s="16">
        <v>0</v>
      </c>
      <c r="AC84" s="16">
        <v>25509341.800000001</v>
      </c>
      <c r="AD84" s="17">
        <f t="shared" si="1"/>
        <v>0.96537455372318959</v>
      </c>
      <c r="AE84" s="16">
        <v>0</v>
      </c>
      <c r="AF84" s="7"/>
    </row>
    <row r="85" spans="1:32" ht="51" outlineLevel="2">
      <c r="A85" s="14" t="s">
        <v>156</v>
      </c>
      <c r="B85" s="15" t="s">
        <v>157</v>
      </c>
      <c r="C85" s="15"/>
      <c r="D85" s="15"/>
      <c r="E85" s="15"/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16933326.75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/>
      <c r="W85" s="16"/>
      <c r="X85" s="16">
        <v>16193092.75</v>
      </c>
      <c r="Y85" s="16">
        <v>16193092.75</v>
      </c>
      <c r="Z85" s="16">
        <v>16193092.75</v>
      </c>
      <c r="AA85" s="16">
        <v>0</v>
      </c>
      <c r="AB85" s="16">
        <v>0</v>
      </c>
      <c r="AC85" s="16">
        <v>16193092.75</v>
      </c>
      <c r="AD85" s="17">
        <f t="shared" si="1"/>
        <v>0.95628537670543678</v>
      </c>
      <c r="AE85" s="16">
        <v>0</v>
      </c>
      <c r="AF85" s="7"/>
    </row>
    <row r="86" spans="1:32" ht="38.25" outlineLevel="2">
      <c r="A86" s="14" t="s">
        <v>158</v>
      </c>
      <c r="B86" s="15" t="s">
        <v>159</v>
      </c>
      <c r="C86" s="15"/>
      <c r="D86" s="15"/>
      <c r="E86" s="15"/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7028980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/>
      <c r="W86" s="16"/>
      <c r="X86" s="16">
        <v>6715506</v>
      </c>
      <c r="Y86" s="16">
        <v>6715506</v>
      </c>
      <c r="Z86" s="16">
        <v>6715506</v>
      </c>
      <c r="AA86" s="16">
        <v>0</v>
      </c>
      <c r="AB86" s="16">
        <v>0</v>
      </c>
      <c r="AC86" s="16">
        <v>6715506</v>
      </c>
      <c r="AD86" s="17">
        <f t="shared" si="1"/>
        <v>0.95540263309897022</v>
      </c>
      <c r="AE86" s="16">
        <v>0</v>
      </c>
      <c r="AF86" s="7"/>
    </row>
    <row r="87" spans="1:32" ht="51" outlineLevel="2">
      <c r="A87" s="14" t="s">
        <v>160</v>
      </c>
      <c r="B87" s="15" t="s">
        <v>161</v>
      </c>
      <c r="C87" s="15"/>
      <c r="D87" s="15"/>
      <c r="E87" s="15"/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2282100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/>
      <c r="W87" s="16"/>
      <c r="X87" s="16">
        <v>2171070</v>
      </c>
      <c r="Y87" s="16">
        <v>2171070</v>
      </c>
      <c r="Z87" s="16">
        <v>2171070</v>
      </c>
      <c r="AA87" s="16">
        <v>0</v>
      </c>
      <c r="AB87" s="16">
        <v>0</v>
      </c>
      <c r="AC87" s="16">
        <v>2171070</v>
      </c>
      <c r="AD87" s="17">
        <f t="shared" si="1"/>
        <v>0.95134744314447217</v>
      </c>
      <c r="AE87" s="16">
        <v>0</v>
      </c>
      <c r="AF87" s="7"/>
    </row>
    <row r="88" spans="1:32" ht="25.5" outlineLevel="2">
      <c r="A88" s="14" t="s">
        <v>162</v>
      </c>
      <c r="B88" s="15" t="s">
        <v>163</v>
      </c>
      <c r="C88" s="15"/>
      <c r="D88" s="15"/>
      <c r="E88" s="15"/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5099400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/>
      <c r="W88" s="16"/>
      <c r="X88" s="16">
        <v>4805277</v>
      </c>
      <c r="Y88" s="16">
        <v>4805277</v>
      </c>
      <c r="Z88" s="16">
        <v>4805277</v>
      </c>
      <c r="AA88" s="16">
        <v>0</v>
      </c>
      <c r="AB88" s="16">
        <v>0</v>
      </c>
      <c r="AC88" s="16">
        <v>4805277</v>
      </c>
      <c r="AD88" s="17">
        <f t="shared" si="1"/>
        <v>0.94232203788681024</v>
      </c>
      <c r="AE88" s="16">
        <v>0</v>
      </c>
      <c r="AF88" s="7"/>
    </row>
    <row r="89" spans="1:32" ht="63.75" outlineLevel="2">
      <c r="A89" s="14" t="s">
        <v>164</v>
      </c>
      <c r="B89" s="15" t="s">
        <v>165</v>
      </c>
      <c r="C89" s="15"/>
      <c r="D89" s="15"/>
      <c r="E89" s="15"/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2654744.5699999998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/>
      <c r="W89" s="16"/>
      <c r="X89" s="16">
        <v>2654744.5699999998</v>
      </c>
      <c r="Y89" s="16">
        <v>2654744.5699999998</v>
      </c>
      <c r="Z89" s="16">
        <v>2654744.5699999998</v>
      </c>
      <c r="AA89" s="16">
        <v>0</v>
      </c>
      <c r="AB89" s="16">
        <v>0</v>
      </c>
      <c r="AC89" s="16">
        <v>2654744.5699999998</v>
      </c>
      <c r="AD89" s="17">
        <f t="shared" si="1"/>
        <v>1</v>
      </c>
      <c r="AE89" s="16">
        <v>0</v>
      </c>
      <c r="AF89" s="7"/>
    </row>
    <row r="90" spans="1:32" ht="51" outlineLevel="2">
      <c r="A90" s="14" t="s">
        <v>68</v>
      </c>
      <c r="B90" s="15" t="s">
        <v>166</v>
      </c>
      <c r="C90" s="15"/>
      <c r="D90" s="15"/>
      <c r="E90" s="15"/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31952500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/>
      <c r="W90" s="16"/>
      <c r="X90" s="16">
        <v>30747540</v>
      </c>
      <c r="Y90" s="16">
        <v>30747540</v>
      </c>
      <c r="Z90" s="16">
        <v>30747540</v>
      </c>
      <c r="AA90" s="16">
        <v>0</v>
      </c>
      <c r="AB90" s="16">
        <v>0</v>
      </c>
      <c r="AC90" s="16">
        <v>30747540</v>
      </c>
      <c r="AD90" s="17">
        <f t="shared" si="1"/>
        <v>0.96228902276817152</v>
      </c>
      <c r="AE90" s="16">
        <v>0</v>
      </c>
      <c r="AF90" s="7"/>
    </row>
    <row r="91" spans="1:32" ht="38.25" outlineLevel="2">
      <c r="A91" s="14" t="s">
        <v>70</v>
      </c>
      <c r="B91" s="15" t="s">
        <v>167</v>
      </c>
      <c r="C91" s="15"/>
      <c r="D91" s="15"/>
      <c r="E91" s="15"/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7988100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/>
      <c r="W91" s="16"/>
      <c r="X91" s="16">
        <v>7718232</v>
      </c>
      <c r="Y91" s="16">
        <v>7718232</v>
      </c>
      <c r="Z91" s="16">
        <v>7718232</v>
      </c>
      <c r="AA91" s="16">
        <v>0</v>
      </c>
      <c r="AB91" s="16">
        <v>0</v>
      </c>
      <c r="AC91" s="16">
        <v>7718232</v>
      </c>
      <c r="AD91" s="17">
        <f t="shared" si="1"/>
        <v>0.96621624666691708</v>
      </c>
      <c r="AE91" s="16">
        <v>0</v>
      </c>
      <c r="AF91" s="7"/>
    </row>
    <row r="92" spans="1:32" ht="25.5" outlineLevel="2">
      <c r="A92" s="14" t="s">
        <v>168</v>
      </c>
      <c r="B92" s="15" t="s">
        <v>169</v>
      </c>
      <c r="C92" s="15"/>
      <c r="D92" s="15"/>
      <c r="E92" s="15"/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1023000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/>
      <c r="W92" s="16"/>
      <c r="X92" s="16">
        <v>1023000</v>
      </c>
      <c r="Y92" s="16">
        <v>1023000</v>
      </c>
      <c r="Z92" s="16">
        <v>1023000</v>
      </c>
      <c r="AA92" s="16">
        <v>0</v>
      </c>
      <c r="AB92" s="16">
        <v>0</v>
      </c>
      <c r="AC92" s="16">
        <v>1023000</v>
      </c>
      <c r="AD92" s="17">
        <f t="shared" si="1"/>
        <v>1</v>
      </c>
      <c r="AE92" s="16">
        <v>0</v>
      </c>
      <c r="AF92" s="7"/>
    </row>
    <row r="93" spans="1:32" ht="76.5" outlineLevel="2">
      <c r="A93" s="14" t="s">
        <v>170</v>
      </c>
      <c r="B93" s="15" t="s">
        <v>171</v>
      </c>
      <c r="C93" s="15"/>
      <c r="D93" s="15"/>
      <c r="E93" s="15"/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1581000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/>
      <c r="W93" s="16"/>
      <c r="X93" s="16">
        <v>1581000</v>
      </c>
      <c r="Y93" s="16">
        <v>1581000</v>
      </c>
      <c r="Z93" s="16">
        <v>1581000</v>
      </c>
      <c r="AA93" s="16">
        <v>0</v>
      </c>
      <c r="AB93" s="16">
        <v>0</v>
      </c>
      <c r="AC93" s="16">
        <v>1581000</v>
      </c>
      <c r="AD93" s="17">
        <f t="shared" si="1"/>
        <v>1</v>
      </c>
      <c r="AE93" s="16">
        <v>0</v>
      </c>
      <c r="AF93" s="7"/>
    </row>
    <row r="94" spans="1:32" ht="395.25" outlineLevel="2">
      <c r="A94" s="14" t="s">
        <v>172</v>
      </c>
      <c r="B94" s="15" t="s">
        <v>173</v>
      </c>
      <c r="C94" s="15"/>
      <c r="D94" s="15"/>
      <c r="E94" s="15"/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140589200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/>
      <c r="W94" s="16"/>
      <c r="X94" s="16">
        <v>140589200</v>
      </c>
      <c r="Y94" s="16">
        <v>140589200</v>
      </c>
      <c r="Z94" s="16">
        <v>140589200</v>
      </c>
      <c r="AA94" s="16">
        <v>0</v>
      </c>
      <c r="AB94" s="16">
        <v>0</v>
      </c>
      <c r="AC94" s="16">
        <v>140589200</v>
      </c>
      <c r="AD94" s="17">
        <f t="shared" si="1"/>
        <v>1</v>
      </c>
      <c r="AE94" s="16">
        <v>0</v>
      </c>
      <c r="AF94" s="7"/>
    </row>
    <row r="95" spans="1:32" ht="63.75" outlineLevel="2">
      <c r="A95" s="14" t="s">
        <v>174</v>
      </c>
      <c r="B95" s="15" t="s">
        <v>175</v>
      </c>
      <c r="C95" s="15"/>
      <c r="D95" s="15"/>
      <c r="E95" s="15"/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9535900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/>
      <c r="W95" s="16"/>
      <c r="X95" s="16">
        <v>9535900</v>
      </c>
      <c r="Y95" s="16">
        <v>9535900</v>
      </c>
      <c r="Z95" s="16">
        <v>9535900</v>
      </c>
      <c r="AA95" s="16">
        <v>0</v>
      </c>
      <c r="AB95" s="16">
        <v>0</v>
      </c>
      <c r="AC95" s="16">
        <v>9535900</v>
      </c>
      <c r="AD95" s="17">
        <f t="shared" si="1"/>
        <v>1</v>
      </c>
      <c r="AE95" s="16">
        <v>0</v>
      </c>
      <c r="AF95" s="7"/>
    </row>
    <row r="96" spans="1:32" ht="51" outlineLevel="2">
      <c r="A96" s="14" t="s">
        <v>176</v>
      </c>
      <c r="B96" s="15" t="s">
        <v>177</v>
      </c>
      <c r="C96" s="15"/>
      <c r="D96" s="15"/>
      <c r="E96" s="15"/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19883400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/>
      <c r="W96" s="16"/>
      <c r="X96" s="16">
        <v>19878700</v>
      </c>
      <c r="Y96" s="16">
        <v>19878700</v>
      </c>
      <c r="Z96" s="16">
        <v>19878700</v>
      </c>
      <c r="AA96" s="16">
        <v>0</v>
      </c>
      <c r="AB96" s="16">
        <v>0</v>
      </c>
      <c r="AC96" s="16">
        <v>19878700</v>
      </c>
      <c r="AD96" s="17">
        <f t="shared" si="1"/>
        <v>0.99976362191576895</v>
      </c>
      <c r="AE96" s="16">
        <v>0</v>
      </c>
      <c r="AF96" s="7"/>
    </row>
    <row r="97" spans="1:32" ht="102" outlineLevel="2">
      <c r="A97" s="14" t="s">
        <v>178</v>
      </c>
      <c r="B97" s="15" t="s">
        <v>179</v>
      </c>
      <c r="C97" s="15"/>
      <c r="D97" s="15"/>
      <c r="E97" s="15"/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1653800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/>
      <c r="W97" s="16"/>
      <c r="X97" s="16">
        <v>1653800</v>
      </c>
      <c r="Y97" s="16">
        <v>1653800</v>
      </c>
      <c r="Z97" s="16">
        <v>1653800</v>
      </c>
      <c r="AA97" s="16">
        <v>0</v>
      </c>
      <c r="AB97" s="16">
        <v>0</v>
      </c>
      <c r="AC97" s="16">
        <v>1653800</v>
      </c>
      <c r="AD97" s="17">
        <f t="shared" si="1"/>
        <v>1</v>
      </c>
      <c r="AE97" s="16">
        <v>0</v>
      </c>
      <c r="AF97" s="7"/>
    </row>
    <row r="98" spans="1:32" ht="51" outlineLevel="2">
      <c r="A98" s="14" t="s">
        <v>180</v>
      </c>
      <c r="B98" s="15" t="s">
        <v>181</v>
      </c>
      <c r="C98" s="15"/>
      <c r="D98" s="15"/>
      <c r="E98" s="15"/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34100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/>
      <c r="W98" s="16"/>
      <c r="X98" s="16">
        <v>34100</v>
      </c>
      <c r="Y98" s="16">
        <v>34100</v>
      </c>
      <c r="Z98" s="16">
        <v>34100</v>
      </c>
      <c r="AA98" s="16">
        <v>0</v>
      </c>
      <c r="AB98" s="16">
        <v>0</v>
      </c>
      <c r="AC98" s="16">
        <v>34100</v>
      </c>
      <c r="AD98" s="17">
        <f t="shared" si="1"/>
        <v>1</v>
      </c>
      <c r="AE98" s="16">
        <v>0</v>
      </c>
      <c r="AF98" s="7"/>
    </row>
    <row r="99" spans="1:32" ht="114.75" outlineLevel="2">
      <c r="A99" s="14" t="s">
        <v>182</v>
      </c>
      <c r="B99" s="15" t="s">
        <v>183</v>
      </c>
      <c r="C99" s="15"/>
      <c r="D99" s="15"/>
      <c r="E99" s="15"/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1620800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/>
      <c r="W99" s="16"/>
      <c r="X99" s="16">
        <v>1620800</v>
      </c>
      <c r="Y99" s="16">
        <v>1620800</v>
      </c>
      <c r="Z99" s="16">
        <v>1620800</v>
      </c>
      <c r="AA99" s="16">
        <v>0</v>
      </c>
      <c r="AB99" s="16">
        <v>0</v>
      </c>
      <c r="AC99" s="16">
        <v>1620800</v>
      </c>
      <c r="AD99" s="17">
        <f t="shared" si="1"/>
        <v>1</v>
      </c>
      <c r="AE99" s="16">
        <v>0</v>
      </c>
      <c r="AF99" s="7"/>
    </row>
    <row r="100" spans="1:32" ht="38.25" outlineLevel="2">
      <c r="A100" s="14" t="s">
        <v>184</v>
      </c>
      <c r="B100" s="15" t="s">
        <v>185</v>
      </c>
      <c r="C100" s="15"/>
      <c r="D100" s="15"/>
      <c r="E100" s="15"/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285000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/>
      <c r="W100" s="16"/>
      <c r="X100" s="16">
        <v>285000</v>
      </c>
      <c r="Y100" s="16">
        <v>285000</v>
      </c>
      <c r="Z100" s="16">
        <v>285000</v>
      </c>
      <c r="AA100" s="16">
        <v>0</v>
      </c>
      <c r="AB100" s="16">
        <v>0</v>
      </c>
      <c r="AC100" s="16">
        <v>285000</v>
      </c>
      <c r="AD100" s="17">
        <f t="shared" si="1"/>
        <v>1</v>
      </c>
      <c r="AE100" s="16">
        <v>0</v>
      </c>
      <c r="AF100" s="7"/>
    </row>
    <row r="101" spans="1:32" ht="51" outlineLevel="2">
      <c r="A101" s="14" t="s">
        <v>180</v>
      </c>
      <c r="B101" s="15" t="s">
        <v>186</v>
      </c>
      <c r="C101" s="15"/>
      <c r="D101" s="15"/>
      <c r="E101" s="15"/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300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/>
      <c r="W101" s="16"/>
      <c r="X101" s="16">
        <v>300</v>
      </c>
      <c r="Y101" s="16">
        <v>300</v>
      </c>
      <c r="Z101" s="16">
        <v>300</v>
      </c>
      <c r="AA101" s="16">
        <v>0</v>
      </c>
      <c r="AB101" s="16">
        <v>0</v>
      </c>
      <c r="AC101" s="16">
        <v>300</v>
      </c>
      <c r="AD101" s="17">
        <f t="shared" si="1"/>
        <v>1</v>
      </c>
      <c r="AE101" s="16">
        <v>0</v>
      </c>
      <c r="AF101" s="7"/>
    </row>
    <row r="102" spans="1:32" ht="114.75" outlineLevel="2">
      <c r="A102" s="14" t="s">
        <v>182</v>
      </c>
      <c r="B102" s="15" t="s">
        <v>187</v>
      </c>
      <c r="C102" s="15"/>
      <c r="D102" s="15"/>
      <c r="E102" s="15"/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405200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/>
      <c r="W102" s="16"/>
      <c r="X102" s="16">
        <v>405200</v>
      </c>
      <c r="Y102" s="16">
        <v>405200</v>
      </c>
      <c r="Z102" s="16">
        <v>405200</v>
      </c>
      <c r="AA102" s="16">
        <v>0</v>
      </c>
      <c r="AB102" s="16">
        <v>0</v>
      </c>
      <c r="AC102" s="16">
        <v>405200</v>
      </c>
      <c r="AD102" s="17">
        <f t="shared" si="1"/>
        <v>1</v>
      </c>
      <c r="AE102" s="16">
        <v>0</v>
      </c>
      <c r="AF102" s="7"/>
    </row>
    <row r="103" spans="1:32" ht="89.25" outlineLevel="2">
      <c r="A103" s="14" t="s">
        <v>188</v>
      </c>
      <c r="B103" s="15" t="s">
        <v>189</v>
      </c>
      <c r="C103" s="15"/>
      <c r="D103" s="15"/>
      <c r="E103" s="15"/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4222679.12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/>
      <c r="W103" s="16"/>
      <c r="X103" s="16">
        <v>3835545.12</v>
      </c>
      <c r="Y103" s="16">
        <v>3835545.12</v>
      </c>
      <c r="Z103" s="16">
        <v>3835543.42</v>
      </c>
      <c r="AA103" s="16">
        <v>0</v>
      </c>
      <c r="AB103" s="16">
        <v>0</v>
      </c>
      <c r="AC103" s="16">
        <v>3835543.42</v>
      </c>
      <c r="AD103" s="17">
        <f t="shared" si="1"/>
        <v>0.90831988673579345</v>
      </c>
      <c r="AE103" s="16">
        <v>0</v>
      </c>
      <c r="AF103" s="7"/>
    </row>
    <row r="104" spans="1:32" ht="51" outlineLevel="2">
      <c r="A104" s="14" t="s">
        <v>190</v>
      </c>
      <c r="B104" s="15" t="s">
        <v>191</v>
      </c>
      <c r="C104" s="15"/>
      <c r="D104" s="15"/>
      <c r="E104" s="15"/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6054520.8799999999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/>
      <c r="W104" s="16"/>
      <c r="X104" s="16">
        <v>5900749.8799999999</v>
      </c>
      <c r="Y104" s="16">
        <v>5900749.8799999999</v>
      </c>
      <c r="Z104" s="16">
        <v>5900749.8799999999</v>
      </c>
      <c r="AA104" s="16">
        <v>0</v>
      </c>
      <c r="AB104" s="16">
        <v>0</v>
      </c>
      <c r="AC104" s="16">
        <v>5900749.8799999999</v>
      </c>
      <c r="AD104" s="17">
        <f t="shared" si="1"/>
        <v>0.97460228430164408</v>
      </c>
      <c r="AE104" s="16">
        <v>0</v>
      </c>
      <c r="AF104" s="7"/>
    </row>
    <row r="105" spans="1:32" ht="63.75" outlineLevel="2">
      <c r="A105" s="14" t="s">
        <v>174</v>
      </c>
      <c r="B105" s="15" t="s">
        <v>192</v>
      </c>
      <c r="C105" s="15"/>
      <c r="D105" s="15"/>
      <c r="E105" s="15"/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383600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/>
      <c r="W105" s="16"/>
      <c r="X105" s="16">
        <v>383600</v>
      </c>
      <c r="Y105" s="16">
        <v>383600</v>
      </c>
      <c r="Z105" s="16">
        <v>383600</v>
      </c>
      <c r="AA105" s="16">
        <v>0</v>
      </c>
      <c r="AB105" s="16">
        <v>0</v>
      </c>
      <c r="AC105" s="16">
        <v>383600</v>
      </c>
      <c r="AD105" s="17">
        <f t="shared" si="1"/>
        <v>1</v>
      </c>
      <c r="AE105" s="16">
        <v>0</v>
      </c>
      <c r="AF105" s="7"/>
    </row>
    <row r="106" spans="1:32" ht="63.75" outlineLevel="2">
      <c r="A106" s="14" t="s">
        <v>20</v>
      </c>
      <c r="B106" s="15" t="s">
        <v>193</v>
      </c>
      <c r="C106" s="15"/>
      <c r="D106" s="15"/>
      <c r="E106" s="15"/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863900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/>
      <c r="W106" s="16"/>
      <c r="X106" s="16">
        <v>863900</v>
      </c>
      <c r="Y106" s="16">
        <v>863900</v>
      </c>
      <c r="Z106" s="16">
        <v>863900</v>
      </c>
      <c r="AA106" s="16">
        <v>0</v>
      </c>
      <c r="AB106" s="16">
        <v>0</v>
      </c>
      <c r="AC106" s="16">
        <v>863900</v>
      </c>
      <c r="AD106" s="17">
        <f t="shared" si="1"/>
        <v>1</v>
      </c>
      <c r="AE106" s="16">
        <v>0</v>
      </c>
      <c r="AF106" s="7"/>
    </row>
    <row r="107" spans="1:32" ht="63.75" outlineLevel="2">
      <c r="A107" s="14" t="s">
        <v>194</v>
      </c>
      <c r="B107" s="15" t="s">
        <v>195</v>
      </c>
      <c r="C107" s="15"/>
      <c r="D107" s="15"/>
      <c r="E107" s="15"/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18500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/>
      <c r="W107" s="16"/>
      <c r="X107" s="16">
        <v>18500</v>
      </c>
      <c r="Y107" s="16">
        <v>18500</v>
      </c>
      <c r="Z107" s="16">
        <v>18500</v>
      </c>
      <c r="AA107" s="16">
        <v>0</v>
      </c>
      <c r="AB107" s="16">
        <v>0</v>
      </c>
      <c r="AC107" s="16">
        <v>18500</v>
      </c>
      <c r="AD107" s="17">
        <f t="shared" si="1"/>
        <v>1</v>
      </c>
      <c r="AE107" s="16">
        <v>0</v>
      </c>
      <c r="AF107" s="7"/>
    </row>
    <row r="108" spans="1:32" ht="51" outlineLevel="2">
      <c r="A108" s="14" t="s">
        <v>68</v>
      </c>
      <c r="B108" s="15" t="s">
        <v>196</v>
      </c>
      <c r="C108" s="15"/>
      <c r="D108" s="15"/>
      <c r="E108" s="15"/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325100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/>
      <c r="W108" s="16"/>
      <c r="X108" s="16">
        <v>300220</v>
      </c>
      <c r="Y108" s="16">
        <v>300220</v>
      </c>
      <c r="Z108" s="16">
        <v>300220</v>
      </c>
      <c r="AA108" s="16">
        <v>0</v>
      </c>
      <c r="AB108" s="16">
        <v>0</v>
      </c>
      <c r="AC108" s="16">
        <v>300220</v>
      </c>
      <c r="AD108" s="17">
        <f t="shared" si="1"/>
        <v>0.92346970163026765</v>
      </c>
      <c r="AE108" s="16">
        <v>0</v>
      </c>
      <c r="AF108" s="7"/>
    </row>
    <row r="109" spans="1:32" ht="38.25" outlineLevel="2">
      <c r="A109" s="14" t="s">
        <v>70</v>
      </c>
      <c r="B109" s="15" t="s">
        <v>197</v>
      </c>
      <c r="C109" s="15"/>
      <c r="D109" s="15"/>
      <c r="E109" s="15"/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81300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/>
      <c r="W109" s="16"/>
      <c r="X109" s="16">
        <v>76642</v>
      </c>
      <c r="Y109" s="16">
        <v>76642</v>
      </c>
      <c r="Z109" s="16">
        <v>76642</v>
      </c>
      <c r="AA109" s="16">
        <v>0</v>
      </c>
      <c r="AB109" s="16">
        <v>0</v>
      </c>
      <c r="AC109" s="16">
        <v>76642</v>
      </c>
      <c r="AD109" s="17">
        <f t="shared" si="1"/>
        <v>0.94270602706027062</v>
      </c>
      <c r="AE109" s="16">
        <v>0</v>
      </c>
      <c r="AF109" s="7"/>
    </row>
    <row r="110" spans="1:32" ht="76.5">
      <c r="A110" s="14" t="s">
        <v>198</v>
      </c>
      <c r="B110" s="15" t="s">
        <v>199</v>
      </c>
      <c r="C110" s="15"/>
      <c r="D110" s="15"/>
      <c r="E110" s="15"/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1196599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/>
      <c r="W110" s="16"/>
      <c r="X110" s="16">
        <v>1160074.93</v>
      </c>
      <c r="Y110" s="16">
        <v>1160074.93</v>
      </c>
      <c r="Z110" s="16">
        <v>1157890.3899999999</v>
      </c>
      <c r="AA110" s="16">
        <v>0</v>
      </c>
      <c r="AB110" s="16">
        <v>0</v>
      </c>
      <c r="AC110" s="16">
        <v>1157890.3899999999</v>
      </c>
      <c r="AD110" s="17">
        <f t="shared" si="1"/>
        <v>0.96765114294763732</v>
      </c>
      <c r="AE110" s="16">
        <v>0</v>
      </c>
      <c r="AF110" s="7"/>
    </row>
    <row r="111" spans="1:32" ht="51" outlineLevel="1">
      <c r="A111" s="14" t="s">
        <v>200</v>
      </c>
      <c r="B111" s="15" t="s">
        <v>201</v>
      </c>
      <c r="C111" s="15"/>
      <c r="D111" s="15"/>
      <c r="E111" s="15"/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1150699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/>
      <c r="W111" s="16"/>
      <c r="X111" s="16">
        <v>1114174.93</v>
      </c>
      <c r="Y111" s="16">
        <v>1114174.93</v>
      </c>
      <c r="Z111" s="16">
        <v>1111990.3899999999</v>
      </c>
      <c r="AA111" s="16">
        <v>0</v>
      </c>
      <c r="AB111" s="16">
        <v>0</v>
      </c>
      <c r="AC111" s="16">
        <v>1111990.3899999999</v>
      </c>
      <c r="AD111" s="17">
        <f t="shared" si="1"/>
        <v>0.9663607859222958</v>
      </c>
      <c r="AE111" s="16">
        <v>0</v>
      </c>
      <c r="AF111" s="7"/>
    </row>
    <row r="112" spans="1:32" ht="38.25" outlineLevel="2">
      <c r="A112" s="14" t="s">
        <v>202</v>
      </c>
      <c r="B112" s="15" t="s">
        <v>203</v>
      </c>
      <c r="C112" s="15"/>
      <c r="D112" s="15"/>
      <c r="E112" s="15"/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323195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/>
      <c r="W112" s="16"/>
      <c r="X112" s="16">
        <v>307784.93</v>
      </c>
      <c r="Y112" s="16">
        <v>307784.93</v>
      </c>
      <c r="Z112" s="16">
        <v>305600.39</v>
      </c>
      <c r="AA112" s="16">
        <v>0</v>
      </c>
      <c r="AB112" s="16">
        <v>0</v>
      </c>
      <c r="AC112" s="16">
        <v>305600.39</v>
      </c>
      <c r="AD112" s="17">
        <f t="shared" si="1"/>
        <v>0.9455603892386949</v>
      </c>
      <c r="AE112" s="16">
        <v>0</v>
      </c>
      <c r="AF112" s="7"/>
    </row>
    <row r="113" spans="1:32" ht="25.5" outlineLevel="2">
      <c r="A113" s="14" t="s">
        <v>204</v>
      </c>
      <c r="B113" s="15" t="s">
        <v>205</v>
      </c>
      <c r="C113" s="15"/>
      <c r="D113" s="15"/>
      <c r="E113" s="15"/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366114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/>
      <c r="W113" s="16"/>
      <c r="X113" s="16">
        <v>345000</v>
      </c>
      <c r="Y113" s="16">
        <v>345000</v>
      </c>
      <c r="Z113" s="16">
        <v>345000</v>
      </c>
      <c r="AA113" s="16">
        <v>0</v>
      </c>
      <c r="AB113" s="16">
        <v>0</v>
      </c>
      <c r="AC113" s="16">
        <v>345000</v>
      </c>
      <c r="AD113" s="17">
        <f t="shared" si="1"/>
        <v>0.94232943837165473</v>
      </c>
      <c r="AE113" s="16">
        <v>0</v>
      </c>
      <c r="AF113" s="7"/>
    </row>
    <row r="114" spans="1:32" ht="63.75" outlineLevel="2">
      <c r="A114" s="14" t="s">
        <v>206</v>
      </c>
      <c r="B114" s="15" t="s">
        <v>207</v>
      </c>
      <c r="C114" s="15"/>
      <c r="D114" s="15"/>
      <c r="E114" s="15"/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438319.55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/>
      <c r="W114" s="16"/>
      <c r="X114" s="16">
        <v>438319.55</v>
      </c>
      <c r="Y114" s="16">
        <v>438319.55</v>
      </c>
      <c r="Z114" s="16">
        <v>438319.55</v>
      </c>
      <c r="AA114" s="16">
        <v>0</v>
      </c>
      <c r="AB114" s="16">
        <v>0</v>
      </c>
      <c r="AC114" s="16">
        <v>438319.55</v>
      </c>
      <c r="AD114" s="17">
        <f t="shared" si="1"/>
        <v>1</v>
      </c>
      <c r="AE114" s="16">
        <v>0</v>
      </c>
      <c r="AF114" s="7"/>
    </row>
    <row r="115" spans="1:32" ht="63.75" outlineLevel="2">
      <c r="A115" s="14" t="s">
        <v>208</v>
      </c>
      <c r="B115" s="15" t="s">
        <v>209</v>
      </c>
      <c r="C115" s="15"/>
      <c r="D115" s="15"/>
      <c r="E115" s="15"/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23070.45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/>
      <c r="W115" s="16"/>
      <c r="X115" s="16">
        <v>23070.45</v>
      </c>
      <c r="Y115" s="16">
        <v>23070.45</v>
      </c>
      <c r="Z115" s="16">
        <v>23070.45</v>
      </c>
      <c r="AA115" s="16">
        <v>0</v>
      </c>
      <c r="AB115" s="16">
        <v>0</v>
      </c>
      <c r="AC115" s="16">
        <v>23070.45</v>
      </c>
      <c r="AD115" s="17">
        <f t="shared" si="1"/>
        <v>1</v>
      </c>
      <c r="AE115" s="16">
        <v>0</v>
      </c>
      <c r="AF115" s="7"/>
    </row>
    <row r="116" spans="1:32" ht="63.75" outlineLevel="1">
      <c r="A116" s="14" t="s">
        <v>210</v>
      </c>
      <c r="B116" s="15" t="s">
        <v>211</v>
      </c>
      <c r="C116" s="15"/>
      <c r="D116" s="15"/>
      <c r="E116" s="15"/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45900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/>
      <c r="W116" s="16"/>
      <c r="X116" s="16">
        <v>45900</v>
      </c>
      <c r="Y116" s="16">
        <v>45900</v>
      </c>
      <c r="Z116" s="16">
        <v>45900</v>
      </c>
      <c r="AA116" s="16">
        <v>0</v>
      </c>
      <c r="AB116" s="16">
        <v>0</v>
      </c>
      <c r="AC116" s="16">
        <v>45900</v>
      </c>
      <c r="AD116" s="17">
        <f t="shared" si="1"/>
        <v>1</v>
      </c>
      <c r="AE116" s="16">
        <v>0</v>
      </c>
      <c r="AF116" s="7"/>
    </row>
    <row r="117" spans="1:32" ht="63.75" outlineLevel="2">
      <c r="A117" s="14" t="s">
        <v>212</v>
      </c>
      <c r="B117" s="15" t="s">
        <v>213</v>
      </c>
      <c r="C117" s="15"/>
      <c r="D117" s="15"/>
      <c r="E117" s="15"/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45900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/>
      <c r="W117" s="16"/>
      <c r="X117" s="16">
        <v>45900</v>
      </c>
      <c r="Y117" s="16">
        <v>45900</v>
      </c>
      <c r="Z117" s="16">
        <v>45900</v>
      </c>
      <c r="AA117" s="16">
        <v>0</v>
      </c>
      <c r="AB117" s="16">
        <v>0</v>
      </c>
      <c r="AC117" s="16">
        <v>45900</v>
      </c>
      <c r="AD117" s="17">
        <f t="shared" si="1"/>
        <v>1</v>
      </c>
      <c r="AE117" s="16">
        <v>0</v>
      </c>
      <c r="AF117" s="7"/>
    </row>
    <row r="118" spans="1:32" ht="51">
      <c r="A118" s="14" t="s">
        <v>214</v>
      </c>
      <c r="B118" s="15" t="s">
        <v>215</v>
      </c>
      <c r="C118" s="15"/>
      <c r="D118" s="15"/>
      <c r="E118" s="15"/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72185678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/>
      <c r="W118" s="16"/>
      <c r="X118" s="16">
        <v>70086842</v>
      </c>
      <c r="Y118" s="16">
        <v>70086842</v>
      </c>
      <c r="Z118" s="16">
        <v>70086841.739999995</v>
      </c>
      <c r="AA118" s="16">
        <v>0</v>
      </c>
      <c r="AB118" s="16">
        <v>0</v>
      </c>
      <c r="AC118" s="16">
        <v>70086841.739999995</v>
      </c>
      <c r="AD118" s="17">
        <f t="shared" si="1"/>
        <v>0.97092447812154636</v>
      </c>
      <c r="AE118" s="16">
        <v>0</v>
      </c>
      <c r="AF118" s="7"/>
    </row>
    <row r="119" spans="1:32" ht="51" outlineLevel="1">
      <c r="A119" s="14" t="s">
        <v>216</v>
      </c>
      <c r="B119" s="15" t="s">
        <v>217</v>
      </c>
      <c r="C119" s="15"/>
      <c r="D119" s="15"/>
      <c r="E119" s="15"/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55609562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/>
      <c r="W119" s="16"/>
      <c r="X119" s="16">
        <v>54111056</v>
      </c>
      <c r="Y119" s="16">
        <v>54111056</v>
      </c>
      <c r="Z119" s="16">
        <v>54111056</v>
      </c>
      <c r="AA119" s="16">
        <v>0</v>
      </c>
      <c r="AB119" s="16">
        <v>0</v>
      </c>
      <c r="AC119" s="16">
        <v>54111056</v>
      </c>
      <c r="AD119" s="17">
        <f t="shared" si="1"/>
        <v>0.97305308752476782</v>
      </c>
      <c r="AE119" s="16">
        <v>0</v>
      </c>
      <c r="AF119" s="7"/>
    </row>
    <row r="120" spans="1:32" ht="63.75" outlineLevel="2">
      <c r="A120" s="14" t="s">
        <v>218</v>
      </c>
      <c r="B120" s="15" t="s">
        <v>219</v>
      </c>
      <c r="C120" s="15"/>
      <c r="D120" s="15"/>
      <c r="E120" s="15"/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79500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/>
      <c r="W120" s="16"/>
      <c r="X120" s="16">
        <v>72000</v>
      </c>
      <c r="Y120" s="16">
        <v>72000</v>
      </c>
      <c r="Z120" s="16">
        <v>72000</v>
      </c>
      <c r="AA120" s="16">
        <v>0</v>
      </c>
      <c r="AB120" s="16">
        <v>0</v>
      </c>
      <c r="AC120" s="16">
        <v>72000</v>
      </c>
      <c r="AD120" s="17">
        <f t="shared" si="1"/>
        <v>0.90566037735849059</v>
      </c>
      <c r="AE120" s="16">
        <v>0</v>
      </c>
      <c r="AF120" s="7"/>
    </row>
    <row r="121" spans="1:32" ht="63.75" outlineLevel="2">
      <c r="A121" s="14" t="s">
        <v>218</v>
      </c>
      <c r="B121" s="15" t="s">
        <v>220</v>
      </c>
      <c r="C121" s="15"/>
      <c r="D121" s="15"/>
      <c r="E121" s="15"/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60000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/>
      <c r="W121" s="16"/>
      <c r="X121" s="16">
        <v>45000</v>
      </c>
      <c r="Y121" s="16">
        <v>45000</v>
      </c>
      <c r="Z121" s="16">
        <v>45000</v>
      </c>
      <c r="AA121" s="16">
        <v>0</v>
      </c>
      <c r="AB121" s="16">
        <v>0</v>
      </c>
      <c r="AC121" s="16">
        <v>45000</v>
      </c>
      <c r="AD121" s="17">
        <f t="shared" si="1"/>
        <v>0.75</v>
      </c>
      <c r="AE121" s="16">
        <v>0</v>
      </c>
      <c r="AF121" s="7"/>
    </row>
    <row r="122" spans="1:32" ht="63.75" outlineLevel="2">
      <c r="A122" s="14" t="s">
        <v>218</v>
      </c>
      <c r="B122" s="15" t="s">
        <v>221</v>
      </c>
      <c r="C122" s="15"/>
      <c r="D122" s="15"/>
      <c r="E122" s="15"/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245400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/>
      <c r="W122" s="16"/>
      <c r="X122" s="16">
        <v>241500</v>
      </c>
      <c r="Y122" s="16">
        <v>241500</v>
      </c>
      <c r="Z122" s="16">
        <v>241500</v>
      </c>
      <c r="AA122" s="16">
        <v>0</v>
      </c>
      <c r="AB122" s="16">
        <v>0</v>
      </c>
      <c r="AC122" s="16">
        <v>241500</v>
      </c>
      <c r="AD122" s="17">
        <f t="shared" si="1"/>
        <v>0.9841075794621027</v>
      </c>
      <c r="AE122" s="16">
        <v>0</v>
      </c>
      <c r="AF122" s="7"/>
    </row>
    <row r="123" spans="1:32" ht="38.25" outlineLevel="2">
      <c r="A123" s="14" t="s">
        <v>222</v>
      </c>
      <c r="B123" s="15" t="s">
        <v>223</v>
      </c>
      <c r="C123" s="15"/>
      <c r="D123" s="15"/>
      <c r="E123" s="15"/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24244513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/>
      <c r="W123" s="16"/>
      <c r="X123" s="16">
        <v>24128240</v>
      </c>
      <c r="Y123" s="16">
        <v>24128240</v>
      </c>
      <c r="Z123" s="16">
        <v>24128240</v>
      </c>
      <c r="AA123" s="16">
        <v>0</v>
      </c>
      <c r="AB123" s="16">
        <v>0</v>
      </c>
      <c r="AC123" s="16">
        <v>24128240</v>
      </c>
      <c r="AD123" s="17">
        <f t="shared" si="1"/>
        <v>0.99520415196626144</v>
      </c>
      <c r="AE123" s="16">
        <v>0</v>
      </c>
      <c r="AF123" s="7"/>
    </row>
    <row r="124" spans="1:32" ht="38.25" outlineLevel="2">
      <c r="A124" s="14" t="s">
        <v>224</v>
      </c>
      <c r="B124" s="15" t="s">
        <v>225</v>
      </c>
      <c r="C124" s="15"/>
      <c r="D124" s="15"/>
      <c r="E124" s="15"/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8068053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/>
      <c r="W124" s="16"/>
      <c r="X124" s="16">
        <v>8063353</v>
      </c>
      <c r="Y124" s="16">
        <v>8063353</v>
      </c>
      <c r="Z124" s="16">
        <v>8063353</v>
      </c>
      <c r="AA124" s="16">
        <v>0</v>
      </c>
      <c r="AB124" s="16">
        <v>0</v>
      </c>
      <c r="AC124" s="16">
        <v>8063353</v>
      </c>
      <c r="AD124" s="17">
        <f t="shared" si="1"/>
        <v>0.99941745548771188</v>
      </c>
      <c r="AE124" s="16">
        <v>0</v>
      </c>
      <c r="AF124" s="7"/>
    </row>
    <row r="125" spans="1:32" ht="38.25" outlineLevel="2">
      <c r="A125" s="14" t="s">
        <v>226</v>
      </c>
      <c r="B125" s="15" t="s">
        <v>227</v>
      </c>
      <c r="C125" s="15"/>
      <c r="D125" s="15"/>
      <c r="E125" s="15"/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3704985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/>
      <c r="W125" s="16"/>
      <c r="X125" s="16">
        <v>3524638</v>
      </c>
      <c r="Y125" s="16">
        <v>3524638</v>
      </c>
      <c r="Z125" s="16">
        <v>3524638</v>
      </c>
      <c r="AA125" s="16">
        <v>0</v>
      </c>
      <c r="AB125" s="16">
        <v>0</v>
      </c>
      <c r="AC125" s="16">
        <v>3524638</v>
      </c>
      <c r="AD125" s="17">
        <f t="shared" si="1"/>
        <v>0.9513231497563418</v>
      </c>
      <c r="AE125" s="16">
        <v>0</v>
      </c>
      <c r="AF125" s="7"/>
    </row>
    <row r="126" spans="1:32" ht="25.5" outlineLevel="2">
      <c r="A126" s="14" t="s">
        <v>168</v>
      </c>
      <c r="B126" s="15" t="s">
        <v>228</v>
      </c>
      <c r="C126" s="15"/>
      <c r="D126" s="15"/>
      <c r="E126" s="15"/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/>
      <c r="W126" s="16"/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7" t="e">
        <f t="shared" si="1"/>
        <v>#DIV/0!</v>
      </c>
      <c r="AE126" s="16">
        <v>0</v>
      </c>
      <c r="AF126" s="7"/>
    </row>
    <row r="127" spans="1:32" ht="63.75" outlineLevel="2">
      <c r="A127" s="14" t="s">
        <v>194</v>
      </c>
      <c r="B127" s="15" t="s">
        <v>229</v>
      </c>
      <c r="C127" s="15"/>
      <c r="D127" s="15"/>
      <c r="E127" s="15"/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10693200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/>
      <c r="W127" s="16"/>
      <c r="X127" s="16">
        <v>10693200</v>
      </c>
      <c r="Y127" s="16">
        <v>10693200</v>
      </c>
      <c r="Z127" s="16">
        <v>10693200</v>
      </c>
      <c r="AA127" s="16">
        <v>0</v>
      </c>
      <c r="AB127" s="16">
        <v>0</v>
      </c>
      <c r="AC127" s="16">
        <v>10693200</v>
      </c>
      <c r="AD127" s="17">
        <f t="shared" si="1"/>
        <v>1</v>
      </c>
      <c r="AE127" s="16">
        <v>0</v>
      </c>
      <c r="AF127" s="7"/>
    </row>
    <row r="128" spans="1:32" ht="51" outlineLevel="2">
      <c r="A128" s="14" t="s">
        <v>68</v>
      </c>
      <c r="B128" s="15" t="s">
        <v>230</v>
      </c>
      <c r="C128" s="15"/>
      <c r="D128" s="15"/>
      <c r="E128" s="15"/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6253760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/>
      <c r="W128" s="16"/>
      <c r="X128" s="16">
        <v>5317127</v>
      </c>
      <c r="Y128" s="16">
        <v>5317127</v>
      </c>
      <c r="Z128" s="16">
        <v>5317127</v>
      </c>
      <c r="AA128" s="16">
        <v>0</v>
      </c>
      <c r="AB128" s="16">
        <v>0</v>
      </c>
      <c r="AC128" s="16">
        <v>5317127</v>
      </c>
      <c r="AD128" s="17">
        <f t="shared" si="1"/>
        <v>0.85022882234047992</v>
      </c>
      <c r="AE128" s="16">
        <v>0</v>
      </c>
      <c r="AF128" s="7"/>
    </row>
    <row r="129" spans="1:32" ht="38.25" outlineLevel="2">
      <c r="A129" s="14" t="s">
        <v>231</v>
      </c>
      <c r="B129" s="15" t="s">
        <v>232</v>
      </c>
      <c r="C129" s="15"/>
      <c r="D129" s="15"/>
      <c r="E129" s="15"/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680500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/>
      <c r="W129" s="16"/>
      <c r="X129" s="16">
        <v>680500</v>
      </c>
      <c r="Y129" s="16">
        <v>680500</v>
      </c>
      <c r="Z129" s="16">
        <v>680500</v>
      </c>
      <c r="AA129" s="16">
        <v>0</v>
      </c>
      <c r="AB129" s="16">
        <v>0</v>
      </c>
      <c r="AC129" s="16">
        <v>680500</v>
      </c>
      <c r="AD129" s="17">
        <f t="shared" si="1"/>
        <v>1</v>
      </c>
      <c r="AE129" s="16">
        <v>0</v>
      </c>
      <c r="AF129" s="7"/>
    </row>
    <row r="130" spans="1:32" ht="51" outlineLevel="2">
      <c r="A130" s="14" t="s">
        <v>233</v>
      </c>
      <c r="B130" s="15" t="s">
        <v>234</v>
      </c>
      <c r="C130" s="15"/>
      <c r="D130" s="15"/>
      <c r="E130" s="15"/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16211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/>
      <c r="W130" s="16"/>
      <c r="X130" s="16">
        <v>16211</v>
      </c>
      <c r="Y130" s="16">
        <v>16211</v>
      </c>
      <c r="Z130" s="16">
        <v>16211</v>
      </c>
      <c r="AA130" s="16">
        <v>0</v>
      </c>
      <c r="AB130" s="16">
        <v>0</v>
      </c>
      <c r="AC130" s="16">
        <v>16211</v>
      </c>
      <c r="AD130" s="17">
        <f t="shared" si="1"/>
        <v>1</v>
      </c>
      <c r="AE130" s="16">
        <v>0</v>
      </c>
      <c r="AF130" s="7"/>
    </row>
    <row r="131" spans="1:32" ht="51" outlineLevel="2">
      <c r="A131" s="14" t="s">
        <v>235</v>
      </c>
      <c r="B131" s="15" t="s">
        <v>236</v>
      </c>
      <c r="C131" s="15"/>
      <c r="D131" s="15"/>
      <c r="E131" s="15"/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/>
      <c r="W131" s="16"/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7" t="e">
        <f t="shared" si="1"/>
        <v>#DIV/0!</v>
      </c>
      <c r="AE131" s="16">
        <v>0</v>
      </c>
      <c r="AF131" s="7"/>
    </row>
    <row r="132" spans="1:32" ht="51" outlineLevel="2">
      <c r="A132" s="14" t="s">
        <v>237</v>
      </c>
      <c r="B132" s="15" t="s">
        <v>238</v>
      </c>
      <c r="C132" s="15"/>
      <c r="D132" s="15"/>
      <c r="E132" s="15"/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/>
      <c r="W132" s="16"/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7" t="e">
        <f t="shared" si="1"/>
        <v>#DIV/0!</v>
      </c>
      <c r="AE132" s="16">
        <v>0</v>
      </c>
      <c r="AF132" s="7"/>
    </row>
    <row r="133" spans="1:32" ht="89.25" outlineLevel="2">
      <c r="A133" s="14" t="s">
        <v>239</v>
      </c>
      <c r="B133" s="15" t="s">
        <v>240</v>
      </c>
      <c r="C133" s="15"/>
      <c r="D133" s="15"/>
      <c r="E133" s="15"/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/>
      <c r="W133" s="16"/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7" t="e">
        <f t="shared" si="1"/>
        <v>#DIV/0!</v>
      </c>
      <c r="AE133" s="16">
        <v>0</v>
      </c>
      <c r="AF133" s="7"/>
    </row>
    <row r="134" spans="1:32" ht="38.25" outlineLevel="2">
      <c r="A134" s="14" t="s">
        <v>70</v>
      </c>
      <c r="B134" s="15" t="s">
        <v>241</v>
      </c>
      <c r="C134" s="15"/>
      <c r="D134" s="15"/>
      <c r="E134" s="15"/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1563440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/>
      <c r="W134" s="16"/>
      <c r="X134" s="16">
        <v>1329287</v>
      </c>
      <c r="Y134" s="16">
        <v>1329287</v>
      </c>
      <c r="Z134" s="16">
        <v>1329287</v>
      </c>
      <c r="AA134" s="16">
        <v>0</v>
      </c>
      <c r="AB134" s="16">
        <v>0</v>
      </c>
      <c r="AC134" s="16">
        <v>1329287</v>
      </c>
      <c r="AD134" s="17">
        <f t="shared" si="1"/>
        <v>0.85023218032031933</v>
      </c>
      <c r="AE134" s="16">
        <v>0</v>
      </c>
      <c r="AF134" s="7"/>
    </row>
    <row r="135" spans="1:32" ht="102" outlineLevel="2">
      <c r="A135" s="14" t="s">
        <v>242</v>
      </c>
      <c r="B135" s="15" t="s">
        <v>243</v>
      </c>
      <c r="C135" s="15"/>
      <c r="D135" s="15"/>
      <c r="E135" s="15"/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/>
      <c r="W135" s="16"/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7" t="e">
        <f t="shared" si="1"/>
        <v>#DIV/0!</v>
      </c>
      <c r="AE135" s="16">
        <v>0</v>
      </c>
      <c r="AF135" s="7"/>
    </row>
    <row r="136" spans="1:32" ht="51" outlineLevel="1">
      <c r="A136" s="14" t="s">
        <v>244</v>
      </c>
      <c r="B136" s="15" t="s">
        <v>245</v>
      </c>
      <c r="C136" s="15"/>
      <c r="D136" s="15"/>
      <c r="E136" s="15"/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11133100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/>
      <c r="W136" s="16"/>
      <c r="X136" s="16">
        <v>10844014</v>
      </c>
      <c r="Y136" s="16">
        <v>10844014</v>
      </c>
      <c r="Z136" s="16">
        <v>10844014</v>
      </c>
      <c r="AA136" s="16">
        <v>0</v>
      </c>
      <c r="AB136" s="16">
        <v>0</v>
      </c>
      <c r="AC136" s="16">
        <v>10844014</v>
      </c>
      <c r="AD136" s="17">
        <f t="shared" si="1"/>
        <v>0.97403364741177212</v>
      </c>
      <c r="AE136" s="16">
        <v>0</v>
      </c>
      <c r="AF136" s="7"/>
    </row>
    <row r="137" spans="1:32" ht="38.25" outlineLevel="2">
      <c r="A137" s="14" t="s">
        <v>158</v>
      </c>
      <c r="B137" s="15" t="s">
        <v>246</v>
      </c>
      <c r="C137" s="15"/>
      <c r="D137" s="15"/>
      <c r="E137" s="15"/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9380200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/>
      <c r="W137" s="16"/>
      <c r="X137" s="16">
        <v>9131146</v>
      </c>
      <c r="Y137" s="16">
        <v>9131146</v>
      </c>
      <c r="Z137" s="16">
        <v>9131146</v>
      </c>
      <c r="AA137" s="16">
        <v>0</v>
      </c>
      <c r="AB137" s="16">
        <v>0</v>
      </c>
      <c r="AC137" s="16">
        <v>9131146</v>
      </c>
      <c r="AD137" s="17">
        <f t="shared" ref="AD137:AD194" si="2">Z137/O137*100%</f>
        <v>0.97344896697298566</v>
      </c>
      <c r="AE137" s="16">
        <v>0</v>
      </c>
      <c r="AF137" s="7"/>
    </row>
    <row r="138" spans="1:32" ht="76.5" outlineLevel="2">
      <c r="A138" s="14" t="s">
        <v>128</v>
      </c>
      <c r="B138" s="15" t="s">
        <v>247</v>
      </c>
      <c r="C138" s="15"/>
      <c r="D138" s="15"/>
      <c r="E138" s="15"/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31500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/>
      <c r="W138" s="16"/>
      <c r="X138" s="16">
        <v>31500</v>
      </c>
      <c r="Y138" s="16">
        <v>31500</v>
      </c>
      <c r="Z138" s="16">
        <v>31500</v>
      </c>
      <c r="AA138" s="16">
        <v>0</v>
      </c>
      <c r="AB138" s="16">
        <v>0</v>
      </c>
      <c r="AC138" s="16">
        <v>31500</v>
      </c>
      <c r="AD138" s="17">
        <f t="shared" si="2"/>
        <v>1</v>
      </c>
      <c r="AE138" s="16">
        <v>0</v>
      </c>
      <c r="AF138" s="7"/>
    </row>
    <row r="139" spans="1:32" ht="63.75" outlineLevel="2">
      <c r="A139" s="14" t="s">
        <v>164</v>
      </c>
      <c r="B139" s="15" t="s">
        <v>248</v>
      </c>
      <c r="C139" s="15"/>
      <c r="D139" s="15"/>
      <c r="E139" s="15"/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1002800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/>
      <c r="W139" s="16"/>
      <c r="X139" s="16">
        <v>1002800</v>
      </c>
      <c r="Y139" s="16">
        <v>1002800</v>
      </c>
      <c r="Z139" s="16">
        <v>1002800</v>
      </c>
      <c r="AA139" s="16">
        <v>0</v>
      </c>
      <c r="AB139" s="16">
        <v>0</v>
      </c>
      <c r="AC139" s="16">
        <v>1002800</v>
      </c>
      <c r="AD139" s="17">
        <f t="shared" si="2"/>
        <v>1</v>
      </c>
      <c r="AE139" s="16">
        <v>0</v>
      </c>
      <c r="AF139" s="7"/>
    </row>
    <row r="140" spans="1:32" ht="51" outlineLevel="2">
      <c r="A140" s="14" t="s">
        <v>68</v>
      </c>
      <c r="B140" s="15" t="s">
        <v>249</v>
      </c>
      <c r="C140" s="15"/>
      <c r="D140" s="15"/>
      <c r="E140" s="15"/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574880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/>
      <c r="W140" s="16"/>
      <c r="X140" s="16">
        <v>542852</v>
      </c>
      <c r="Y140" s="16">
        <v>542852</v>
      </c>
      <c r="Z140" s="16">
        <v>542852</v>
      </c>
      <c r="AA140" s="16">
        <v>0</v>
      </c>
      <c r="AB140" s="16">
        <v>0</v>
      </c>
      <c r="AC140" s="16">
        <v>542852</v>
      </c>
      <c r="AD140" s="17">
        <f t="shared" si="2"/>
        <v>0.94428750347898693</v>
      </c>
      <c r="AE140" s="16">
        <v>0</v>
      </c>
      <c r="AF140" s="7"/>
    </row>
    <row r="141" spans="1:32" ht="38.25" outlineLevel="2">
      <c r="A141" s="14" t="s">
        <v>70</v>
      </c>
      <c r="B141" s="15" t="s">
        <v>250</v>
      </c>
      <c r="C141" s="15"/>
      <c r="D141" s="15"/>
      <c r="E141" s="15"/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143720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/>
      <c r="W141" s="16"/>
      <c r="X141" s="16">
        <v>135716</v>
      </c>
      <c r="Y141" s="16">
        <v>135716</v>
      </c>
      <c r="Z141" s="16">
        <v>135716</v>
      </c>
      <c r="AA141" s="16">
        <v>0</v>
      </c>
      <c r="AB141" s="16">
        <v>0</v>
      </c>
      <c r="AC141" s="16">
        <v>135716</v>
      </c>
      <c r="AD141" s="17">
        <f t="shared" si="2"/>
        <v>0.944308377400501</v>
      </c>
      <c r="AE141" s="16">
        <v>0</v>
      </c>
      <c r="AF141" s="7"/>
    </row>
    <row r="142" spans="1:32" ht="38.25" outlineLevel="1">
      <c r="A142" s="14" t="s">
        <v>251</v>
      </c>
      <c r="B142" s="15" t="s">
        <v>252</v>
      </c>
      <c r="C142" s="15"/>
      <c r="D142" s="15"/>
      <c r="E142" s="15"/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85000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/>
      <c r="W142" s="16"/>
      <c r="X142" s="16">
        <v>85000</v>
      </c>
      <c r="Y142" s="16">
        <v>85000</v>
      </c>
      <c r="Z142" s="16">
        <v>85000</v>
      </c>
      <c r="AA142" s="16">
        <v>0</v>
      </c>
      <c r="AB142" s="16">
        <v>0</v>
      </c>
      <c r="AC142" s="16">
        <v>85000</v>
      </c>
      <c r="AD142" s="17">
        <f t="shared" si="2"/>
        <v>1</v>
      </c>
      <c r="AE142" s="16">
        <v>0</v>
      </c>
      <c r="AF142" s="7"/>
    </row>
    <row r="143" spans="1:32" ht="51" outlineLevel="2">
      <c r="A143" s="14" t="s">
        <v>253</v>
      </c>
      <c r="B143" s="15" t="s">
        <v>254</v>
      </c>
      <c r="C143" s="15"/>
      <c r="D143" s="15"/>
      <c r="E143" s="15"/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/>
      <c r="W143" s="16"/>
      <c r="X143" s="16">
        <v>0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7" t="e">
        <f t="shared" si="2"/>
        <v>#DIV/0!</v>
      </c>
      <c r="AE143" s="16">
        <v>0</v>
      </c>
      <c r="AF143" s="7"/>
    </row>
    <row r="144" spans="1:32" ht="51" outlineLevel="2">
      <c r="A144" s="14" t="s">
        <v>253</v>
      </c>
      <c r="B144" s="15" t="s">
        <v>255</v>
      </c>
      <c r="C144" s="15"/>
      <c r="D144" s="15"/>
      <c r="E144" s="15"/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85000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/>
      <c r="W144" s="16"/>
      <c r="X144" s="16">
        <v>85000</v>
      </c>
      <c r="Y144" s="16">
        <v>85000</v>
      </c>
      <c r="Z144" s="16">
        <v>85000</v>
      </c>
      <c r="AA144" s="16">
        <v>0</v>
      </c>
      <c r="AB144" s="16">
        <v>0</v>
      </c>
      <c r="AC144" s="16">
        <v>85000</v>
      </c>
      <c r="AD144" s="17">
        <f t="shared" si="2"/>
        <v>1</v>
      </c>
      <c r="AE144" s="16">
        <v>0</v>
      </c>
      <c r="AF144" s="7"/>
    </row>
    <row r="145" spans="1:32" ht="51" outlineLevel="2">
      <c r="A145" s="14" t="s">
        <v>253</v>
      </c>
      <c r="B145" s="15" t="s">
        <v>256</v>
      </c>
      <c r="C145" s="15"/>
      <c r="D145" s="15"/>
      <c r="E145" s="15"/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/>
      <c r="W145" s="16"/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7" t="e">
        <f t="shared" si="2"/>
        <v>#DIV/0!</v>
      </c>
      <c r="AE145" s="16">
        <v>0</v>
      </c>
      <c r="AF145" s="7"/>
    </row>
    <row r="146" spans="1:32" ht="63.75" outlineLevel="1">
      <c r="A146" s="14" t="s">
        <v>257</v>
      </c>
      <c r="B146" s="15" t="s">
        <v>258</v>
      </c>
      <c r="C146" s="15"/>
      <c r="D146" s="15"/>
      <c r="E146" s="15"/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5358016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/>
      <c r="W146" s="16"/>
      <c r="X146" s="16">
        <v>5046772</v>
      </c>
      <c r="Y146" s="16">
        <v>5046772</v>
      </c>
      <c r="Z146" s="16">
        <v>5046771.74</v>
      </c>
      <c r="AA146" s="16">
        <v>0</v>
      </c>
      <c r="AB146" s="16">
        <v>0</v>
      </c>
      <c r="AC146" s="16">
        <v>5046771.74</v>
      </c>
      <c r="AD146" s="17">
        <f t="shared" si="2"/>
        <v>0.94191053927423884</v>
      </c>
      <c r="AE146" s="16">
        <v>0</v>
      </c>
      <c r="AF146" s="7"/>
    </row>
    <row r="147" spans="1:32" ht="76.5" outlineLevel="2">
      <c r="A147" s="14" t="s">
        <v>259</v>
      </c>
      <c r="B147" s="15" t="s">
        <v>260</v>
      </c>
      <c r="C147" s="15"/>
      <c r="D147" s="15"/>
      <c r="E147" s="15"/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1145686.68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/>
      <c r="W147" s="16"/>
      <c r="X147" s="16">
        <v>851249.68</v>
      </c>
      <c r="Y147" s="16">
        <v>851249.68</v>
      </c>
      <c r="Z147" s="16">
        <v>851249.42</v>
      </c>
      <c r="AA147" s="16">
        <v>0</v>
      </c>
      <c r="AB147" s="16">
        <v>0</v>
      </c>
      <c r="AC147" s="16">
        <v>851249.42</v>
      </c>
      <c r="AD147" s="17">
        <f t="shared" si="2"/>
        <v>0.74300368055252253</v>
      </c>
      <c r="AE147" s="16">
        <v>0</v>
      </c>
      <c r="AF147" s="7"/>
    </row>
    <row r="148" spans="1:32" ht="38.25" outlineLevel="2">
      <c r="A148" s="14" t="s">
        <v>261</v>
      </c>
      <c r="B148" s="15" t="s">
        <v>262</v>
      </c>
      <c r="C148" s="15"/>
      <c r="D148" s="15"/>
      <c r="E148" s="15"/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4212329.32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/>
      <c r="W148" s="16"/>
      <c r="X148" s="16">
        <v>4195522.32</v>
      </c>
      <c r="Y148" s="16">
        <v>4195522.32</v>
      </c>
      <c r="Z148" s="16">
        <v>4195522.32</v>
      </c>
      <c r="AA148" s="16">
        <v>0</v>
      </c>
      <c r="AB148" s="16">
        <v>0</v>
      </c>
      <c r="AC148" s="16">
        <v>4195522.32</v>
      </c>
      <c r="AD148" s="17">
        <f t="shared" si="2"/>
        <v>0.99601004605214483</v>
      </c>
      <c r="AE148" s="16">
        <v>0</v>
      </c>
      <c r="AF148" s="7"/>
    </row>
    <row r="149" spans="1:32" ht="51">
      <c r="A149" s="14" t="s">
        <v>263</v>
      </c>
      <c r="B149" s="15" t="s">
        <v>264</v>
      </c>
      <c r="C149" s="15"/>
      <c r="D149" s="15"/>
      <c r="E149" s="15"/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576450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/>
      <c r="W149" s="16"/>
      <c r="X149" s="16">
        <v>576450</v>
      </c>
      <c r="Y149" s="16">
        <v>576450</v>
      </c>
      <c r="Z149" s="16">
        <v>576450</v>
      </c>
      <c r="AA149" s="16">
        <v>0</v>
      </c>
      <c r="AB149" s="16">
        <v>0</v>
      </c>
      <c r="AC149" s="16">
        <v>576450</v>
      </c>
      <c r="AD149" s="17">
        <f t="shared" si="2"/>
        <v>1</v>
      </c>
      <c r="AE149" s="16">
        <v>0</v>
      </c>
      <c r="AF149" s="7"/>
    </row>
    <row r="150" spans="1:32" ht="89.25" outlineLevel="2">
      <c r="A150" s="14" t="s">
        <v>265</v>
      </c>
      <c r="B150" s="15" t="s">
        <v>266</v>
      </c>
      <c r="C150" s="15"/>
      <c r="D150" s="15"/>
      <c r="E150" s="15"/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/>
      <c r="W150" s="16"/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17" t="e">
        <f t="shared" si="2"/>
        <v>#DIV/0!</v>
      </c>
      <c r="AE150" s="16">
        <v>0</v>
      </c>
      <c r="AF150" s="7"/>
    </row>
    <row r="151" spans="1:32" ht="38.25" outlineLevel="2">
      <c r="A151" s="14" t="s">
        <v>267</v>
      </c>
      <c r="B151" s="15" t="s">
        <v>268</v>
      </c>
      <c r="C151" s="15"/>
      <c r="D151" s="15"/>
      <c r="E151" s="15"/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576450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/>
      <c r="W151" s="16"/>
      <c r="X151" s="16">
        <v>576450</v>
      </c>
      <c r="Y151" s="16">
        <v>576450</v>
      </c>
      <c r="Z151" s="16">
        <v>576450</v>
      </c>
      <c r="AA151" s="16">
        <v>0</v>
      </c>
      <c r="AB151" s="16">
        <v>0</v>
      </c>
      <c r="AC151" s="16">
        <v>576450</v>
      </c>
      <c r="AD151" s="17">
        <f t="shared" si="2"/>
        <v>1</v>
      </c>
      <c r="AE151" s="16">
        <v>0</v>
      </c>
      <c r="AF151" s="7"/>
    </row>
    <row r="152" spans="1:32" ht="51" outlineLevel="2">
      <c r="A152" s="14" t="s">
        <v>269</v>
      </c>
      <c r="B152" s="15" t="s">
        <v>270</v>
      </c>
      <c r="C152" s="15"/>
      <c r="D152" s="15"/>
      <c r="E152" s="15"/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/>
      <c r="W152" s="16"/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7" t="e">
        <f t="shared" si="2"/>
        <v>#DIV/0!</v>
      </c>
      <c r="AE152" s="16">
        <v>0</v>
      </c>
      <c r="AF152" s="7"/>
    </row>
    <row r="153" spans="1:32" ht="51">
      <c r="A153" s="14" t="s">
        <v>271</v>
      </c>
      <c r="B153" s="15" t="s">
        <v>272</v>
      </c>
      <c r="C153" s="15"/>
      <c r="D153" s="15"/>
      <c r="E153" s="15"/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22714364.710000001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/>
      <c r="W153" s="16"/>
      <c r="X153" s="16">
        <v>21398855.050000001</v>
      </c>
      <c r="Y153" s="16">
        <v>21398855.050000001</v>
      </c>
      <c r="Z153" s="16">
        <v>21393660.77</v>
      </c>
      <c r="AA153" s="16">
        <v>0</v>
      </c>
      <c r="AB153" s="16">
        <v>0</v>
      </c>
      <c r="AC153" s="16">
        <v>21393660.77</v>
      </c>
      <c r="AD153" s="17">
        <f t="shared" si="2"/>
        <v>0.94185600359676525</v>
      </c>
      <c r="AE153" s="16">
        <v>0</v>
      </c>
      <c r="AF153" s="7"/>
    </row>
    <row r="154" spans="1:32" ht="63.75" outlineLevel="2">
      <c r="A154" s="14" t="s">
        <v>273</v>
      </c>
      <c r="B154" s="15" t="s">
        <v>274</v>
      </c>
      <c r="C154" s="15"/>
      <c r="D154" s="15"/>
      <c r="E154" s="15"/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2833188.89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/>
      <c r="W154" s="16"/>
      <c r="X154" s="16">
        <v>2764596</v>
      </c>
      <c r="Y154" s="16">
        <v>2764596</v>
      </c>
      <c r="Z154" s="16">
        <v>2764524.79</v>
      </c>
      <c r="AA154" s="16">
        <v>0</v>
      </c>
      <c r="AB154" s="16">
        <v>0</v>
      </c>
      <c r="AC154" s="16">
        <v>2764524.79</v>
      </c>
      <c r="AD154" s="17">
        <f t="shared" si="2"/>
        <v>0.97576437623260615</v>
      </c>
      <c r="AE154" s="16">
        <v>0</v>
      </c>
      <c r="AF154" s="7"/>
    </row>
    <row r="155" spans="1:32" ht="63.75" outlineLevel="2">
      <c r="A155" s="14" t="s">
        <v>273</v>
      </c>
      <c r="B155" s="15" t="s">
        <v>275</v>
      </c>
      <c r="C155" s="15"/>
      <c r="D155" s="15"/>
      <c r="E155" s="15"/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3907517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/>
      <c r="W155" s="16"/>
      <c r="X155" s="16">
        <v>3821261.94</v>
      </c>
      <c r="Y155" s="16">
        <v>3821261.94</v>
      </c>
      <c r="Z155" s="16">
        <v>3817906.87</v>
      </c>
      <c r="AA155" s="16">
        <v>0</v>
      </c>
      <c r="AB155" s="16">
        <v>0</v>
      </c>
      <c r="AC155" s="16">
        <v>3817906.87</v>
      </c>
      <c r="AD155" s="17">
        <f t="shared" si="2"/>
        <v>0.97706724500494824</v>
      </c>
      <c r="AE155" s="16">
        <v>0</v>
      </c>
      <c r="AF155" s="7"/>
    </row>
    <row r="156" spans="1:32" ht="38.25" outlineLevel="2">
      <c r="A156" s="14" t="s">
        <v>276</v>
      </c>
      <c r="B156" s="15" t="s">
        <v>277</v>
      </c>
      <c r="C156" s="15"/>
      <c r="D156" s="15"/>
      <c r="E156" s="15"/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384800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/>
      <c r="W156" s="16"/>
      <c r="X156" s="16">
        <v>335992</v>
      </c>
      <c r="Y156" s="16">
        <v>335992</v>
      </c>
      <c r="Z156" s="16">
        <v>334224</v>
      </c>
      <c r="AA156" s="16">
        <v>0</v>
      </c>
      <c r="AB156" s="16">
        <v>0</v>
      </c>
      <c r="AC156" s="16">
        <v>334224</v>
      </c>
      <c r="AD156" s="17">
        <f t="shared" si="2"/>
        <v>0.86856548856548854</v>
      </c>
      <c r="AE156" s="16">
        <v>0</v>
      </c>
      <c r="AF156" s="7"/>
    </row>
    <row r="157" spans="1:32" ht="63.75" outlineLevel="2">
      <c r="A157" s="14" t="s">
        <v>194</v>
      </c>
      <c r="B157" s="15" t="s">
        <v>278</v>
      </c>
      <c r="C157" s="15"/>
      <c r="D157" s="15"/>
      <c r="E157" s="15"/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65921.23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/>
      <c r="W157" s="16"/>
      <c r="X157" s="16">
        <v>65921.23</v>
      </c>
      <c r="Y157" s="16">
        <v>65921.23</v>
      </c>
      <c r="Z157" s="16">
        <v>65921.23</v>
      </c>
      <c r="AA157" s="16">
        <v>0</v>
      </c>
      <c r="AB157" s="16">
        <v>0</v>
      </c>
      <c r="AC157" s="16">
        <v>65921.23</v>
      </c>
      <c r="AD157" s="17">
        <f t="shared" si="2"/>
        <v>1</v>
      </c>
      <c r="AE157" s="16">
        <v>0</v>
      </c>
      <c r="AF157" s="7"/>
    </row>
    <row r="158" spans="1:32" ht="63.75" outlineLevel="2">
      <c r="A158" s="14" t="s">
        <v>279</v>
      </c>
      <c r="B158" s="15" t="s">
        <v>280</v>
      </c>
      <c r="C158" s="15"/>
      <c r="D158" s="15"/>
      <c r="E158" s="15"/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185434.2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/>
      <c r="W158" s="16"/>
      <c r="X158" s="16">
        <v>185434.2</v>
      </c>
      <c r="Y158" s="16">
        <v>185434.2</v>
      </c>
      <c r="Z158" s="16">
        <v>185434.2</v>
      </c>
      <c r="AA158" s="16">
        <v>0</v>
      </c>
      <c r="AB158" s="16">
        <v>0</v>
      </c>
      <c r="AC158" s="16">
        <v>185434.2</v>
      </c>
      <c r="AD158" s="17">
        <f t="shared" si="2"/>
        <v>1</v>
      </c>
      <c r="AE158" s="16">
        <v>0</v>
      </c>
      <c r="AF158" s="7"/>
    </row>
    <row r="159" spans="1:32" ht="51" outlineLevel="2">
      <c r="A159" s="14" t="s">
        <v>68</v>
      </c>
      <c r="B159" s="15" t="s">
        <v>281</v>
      </c>
      <c r="C159" s="15"/>
      <c r="D159" s="15"/>
      <c r="E159" s="15"/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1098840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/>
      <c r="W159" s="16"/>
      <c r="X159" s="16">
        <v>481702.54</v>
      </c>
      <c r="Y159" s="16">
        <v>481702.54</v>
      </c>
      <c r="Z159" s="16">
        <v>481702.54</v>
      </c>
      <c r="AA159" s="16">
        <v>0</v>
      </c>
      <c r="AB159" s="16">
        <v>0</v>
      </c>
      <c r="AC159" s="16">
        <v>481702.54</v>
      </c>
      <c r="AD159" s="17">
        <f t="shared" si="2"/>
        <v>0.43837368497688467</v>
      </c>
      <c r="AE159" s="16">
        <v>0</v>
      </c>
      <c r="AF159" s="7"/>
    </row>
    <row r="160" spans="1:32" ht="51" outlineLevel="2">
      <c r="A160" s="14" t="s">
        <v>68</v>
      </c>
      <c r="B160" s="15" t="s">
        <v>282</v>
      </c>
      <c r="C160" s="15"/>
      <c r="D160" s="15"/>
      <c r="E160" s="15"/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2026040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/>
      <c r="W160" s="16"/>
      <c r="X160" s="16">
        <v>1754021.51</v>
      </c>
      <c r="Y160" s="16">
        <v>1754021.51</v>
      </c>
      <c r="Z160" s="16">
        <v>1754021.51</v>
      </c>
      <c r="AA160" s="16">
        <v>0</v>
      </c>
      <c r="AB160" s="16">
        <v>0</v>
      </c>
      <c r="AC160" s="16">
        <v>1754021.51</v>
      </c>
      <c r="AD160" s="17">
        <f t="shared" si="2"/>
        <v>0.86573883536356633</v>
      </c>
      <c r="AE160" s="16">
        <v>0</v>
      </c>
      <c r="AF160" s="7"/>
    </row>
    <row r="161" spans="1:32" ht="38.25" outlineLevel="2">
      <c r="A161" s="14" t="s">
        <v>70</v>
      </c>
      <c r="B161" s="15" t="s">
        <v>283</v>
      </c>
      <c r="C161" s="15"/>
      <c r="D161" s="15"/>
      <c r="E161" s="15"/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274710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/>
      <c r="W161" s="16"/>
      <c r="X161" s="16">
        <v>120440.24</v>
      </c>
      <c r="Y161" s="16">
        <v>120440.24</v>
      </c>
      <c r="Z161" s="16">
        <v>120440.24</v>
      </c>
      <c r="AA161" s="16">
        <v>0</v>
      </c>
      <c r="AB161" s="16">
        <v>0</v>
      </c>
      <c r="AC161" s="16">
        <v>120440.24</v>
      </c>
      <c r="AD161" s="17">
        <f t="shared" si="2"/>
        <v>0.43842685013286742</v>
      </c>
      <c r="AE161" s="16">
        <v>0</v>
      </c>
      <c r="AF161" s="7"/>
    </row>
    <row r="162" spans="1:32" ht="38.25" outlineLevel="2">
      <c r="A162" s="14" t="s">
        <v>70</v>
      </c>
      <c r="B162" s="15" t="s">
        <v>284</v>
      </c>
      <c r="C162" s="15"/>
      <c r="D162" s="15"/>
      <c r="E162" s="15"/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506510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/>
      <c r="W162" s="16"/>
      <c r="X162" s="16">
        <v>438534.44</v>
      </c>
      <c r="Y162" s="16">
        <v>438534.44</v>
      </c>
      <c r="Z162" s="16">
        <v>438534.44</v>
      </c>
      <c r="AA162" s="16">
        <v>0</v>
      </c>
      <c r="AB162" s="16">
        <v>0</v>
      </c>
      <c r="AC162" s="16">
        <v>438534.44</v>
      </c>
      <c r="AD162" s="17">
        <f t="shared" si="2"/>
        <v>0.86579621330279755</v>
      </c>
      <c r="AE162" s="16">
        <v>0</v>
      </c>
      <c r="AF162" s="7"/>
    </row>
    <row r="163" spans="1:32" ht="51" outlineLevel="2">
      <c r="A163" s="14" t="s">
        <v>285</v>
      </c>
      <c r="B163" s="15" t="s">
        <v>286</v>
      </c>
      <c r="C163" s="15"/>
      <c r="D163" s="15"/>
      <c r="E163" s="15"/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10436041.35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/>
      <c r="W163" s="16"/>
      <c r="X163" s="16">
        <v>10436041.35</v>
      </c>
      <c r="Y163" s="16">
        <v>10436041.35</v>
      </c>
      <c r="Z163" s="16">
        <v>10436041.35</v>
      </c>
      <c r="AA163" s="16">
        <v>0</v>
      </c>
      <c r="AB163" s="16">
        <v>0</v>
      </c>
      <c r="AC163" s="16">
        <v>10436041.35</v>
      </c>
      <c r="AD163" s="17">
        <f t="shared" si="2"/>
        <v>1</v>
      </c>
      <c r="AE163" s="16">
        <v>0</v>
      </c>
      <c r="AF163" s="7"/>
    </row>
    <row r="164" spans="1:32" ht="114.75" outlineLevel="2">
      <c r="A164" s="14" t="s">
        <v>287</v>
      </c>
      <c r="B164" s="15" t="s">
        <v>288</v>
      </c>
      <c r="C164" s="15"/>
      <c r="D164" s="15"/>
      <c r="E164" s="15"/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664533.32999999996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/>
      <c r="W164" s="16"/>
      <c r="X164" s="16">
        <v>664194</v>
      </c>
      <c r="Y164" s="16">
        <v>664194</v>
      </c>
      <c r="Z164" s="16">
        <v>664194</v>
      </c>
      <c r="AA164" s="16">
        <v>0</v>
      </c>
      <c r="AB164" s="16">
        <v>0</v>
      </c>
      <c r="AC164" s="16">
        <v>664194</v>
      </c>
      <c r="AD164" s="17">
        <f t="shared" si="2"/>
        <v>0.99948937098459767</v>
      </c>
      <c r="AE164" s="16">
        <v>0</v>
      </c>
      <c r="AF164" s="7"/>
    </row>
    <row r="165" spans="1:32" ht="51" outlineLevel="2">
      <c r="A165" s="14" t="s">
        <v>285</v>
      </c>
      <c r="B165" s="15" t="s">
        <v>289</v>
      </c>
      <c r="C165" s="15"/>
      <c r="D165" s="15"/>
      <c r="E165" s="15"/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109317.6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/>
      <c r="W165" s="16"/>
      <c r="X165" s="16">
        <v>109317.6</v>
      </c>
      <c r="Y165" s="16">
        <v>109317.6</v>
      </c>
      <c r="Z165" s="16">
        <v>109317.6</v>
      </c>
      <c r="AA165" s="16">
        <v>0</v>
      </c>
      <c r="AB165" s="16">
        <v>0</v>
      </c>
      <c r="AC165" s="16">
        <v>109317.6</v>
      </c>
      <c r="AD165" s="17">
        <f t="shared" si="2"/>
        <v>1</v>
      </c>
      <c r="AE165" s="16">
        <v>0</v>
      </c>
      <c r="AF165" s="7"/>
    </row>
    <row r="166" spans="1:32" ht="102" outlineLevel="2">
      <c r="A166" s="14" t="s">
        <v>290</v>
      </c>
      <c r="B166" s="15" t="s">
        <v>291</v>
      </c>
      <c r="C166" s="15"/>
      <c r="D166" s="15"/>
      <c r="E166" s="15"/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221511.11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/>
      <c r="W166" s="16"/>
      <c r="X166" s="16">
        <v>221398</v>
      </c>
      <c r="Y166" s="16">
        <v>221398</v>
      </c>
      <c r="Z166" s="16">
        <v>221398</v>
      </c>
      <c r="AA166" s="16">
        <v>0</v>
      </c>
      <c r="AB166" s="16">
        <v>0</v>
      </c>
      <c r="AC166" s="16">
        <v>221398</v>
      </c>
      <c r="AD166" s="17">
        <f t="shared" si="2"/>
        <v>0.99948937098459767</v>
      </c>
      <c r="AE166" s="16">
        <v>0</v>
      </c>
      <c r="AF166" s="7"/>
    </row>
    <row r="167" spans="1:32" ht="89.25">
      <c r="A167" s="14" t="s">
        <v>292</v>
      </c>
      <c r="B167" s="15" t="s">
        <v>293</v>
      </c>
      <c r="C167" s="15"/>
      <c r="D167" s="15"/>
      <c r="E167" s="15"/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/>
      <c r="W167" s="16"/>
      <c r="X167" s="16">
        <v>0</v>
      </c>
      <c r="Y167" s="16">
        <v>0</v>
      </c>
      <c r="Z167" s="16">
        <v>0</v>
      </c>
      <c r="AA167" s="16">
        <v>0</v>
      </c>
      <c r="AB167" s="16">
        <v>0</v>
      </c>
      <c r="AC167" s="16">
        <v>0</v>
      </c>
      <c r="AD167" s="17" t="e">
        <f t="shared" si="2"/>
        <v>#DIV/0!</v>
      </c>
      <c r="AE167" s="16">
        <v>0</v>
      </c>
      <c r="AF167" s="7"/>
    </row>
    <row r="168" spans="1:32" ht="38.25" outlineLevel="2">
      <c r="A168" s="14" t="s">
        <v>294</v>
      </c>
      <c r="B168" s="15" t="s">
        <v>295</v>
      </c>
      <c r="C168" s="15"/>
      <c r="D168" s="15"/>
      <c r="E168" s="15"/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/>
      <c r="W168" s="16"/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7" t="e">
        <f t="shared" si="2"/>
        <v>#DIV/0!</v>
      </c>
      <c r="AE168" s="16">
        <v>0</v>
      </c>
      <c r="AF168" s="7"/>
    </row>
    <row r="169" spans="1:32" ht="63.75">
      <c r="A169" s="14" t="s">
        <v>296</v>
      </c>
      <c r="B169" s="15" t="s">
        <v>297</v>
      </c>
      <c r="C169" s="15"/>
      <c r="D169" s="15"/>
      <c r="E169" s="15"/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432000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/>
      <c r="W169" s="16"/>
      <c r="X169" s="16">
        <v>209014.33</v>
      </c>
      <c r="Y169" s="16">
        <v>209014.33</v>
      </c>
      <c r="Z169" s="16">
        <v>208717.16</v>
      </c>
      <c r="AA169" s="16">
        <v>0</v>
      </c>
      <c r="AB169" s="16">
        <v>0</v>
      </c>
      <c r="AC169" s="16">
        <v>208717.16</v>
      </c>
      <c r="AD169" s="17">
        <f t="shared" si="2"/>
        <v>0.4831415740740741</v>
      </c>
      <c r="AE169" s="16">
        <v>0</v>
      </c>
      <c r="AF169" s="7"/>
    </row>
    <row r="170" spans="1:32" ht="38.25" outlineLevel="2">
      <c r="A170" s="14" t="s">
        <v>298</v>
      </c>
      <c r="B170" s="15" t="s">
        <v>299</v>
      </c>
      <c r="C170" s="15"/>
      <c r="D170" s="15"/>
      <c r="E170" s="15"/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432000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/>
      <c r="W170" s="16"/>
      <c r="X170" s="16">
        <v>209014.33</v>
      </c>
      <c r="Y170" s="16">
        <v>209014.33</v>
      </c>
      <c r="Z170" s="16">
        <v>208717.16</v>
      </c>
      <c r="AA170" s="16">
        <v>0</v>
      </c>
      <c r="AB170" s="16">
        <v>0</v>
      </c>
      <c r="AC170" s="16">
        <v>208717.16</v>
      </c>
      <c r="AD170" s="17">
        <f t="shared" si="2"/>
        <v>0.4831415740740741</v>
      </c>
      <c r="AE170" s="16">
        <v>0</v>
      </c>
      <c r="AF170" s="7"/>
    </row>
    <row r="171" spans="1:32" ht="51">
      <c r="A171" s="14" t="s">
        <v>300</v>
      </c>
      <c r="B171" s="15" t="s">
        <v>301</v>
      </c>
      <c r="C171" s="15"/>
      <c r="D171" s="15"/>
      <c r="E171" s="15"/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99676500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/>
      <c r="W171" s="16"/>
      <c r="X171" s="16">
        <v>93923426.090000004</v>
      </c>
      <c r="Y171" s="16">
        <v>93923426.090000004</v>
      </c>
      <c r="Z171" s="16">
        <v>93925086.590000004</v>
      </c>
      <c r="AA171" s="16">
        <v>0</v>
      </c>
      <c r="AB171" s="16">
        <v>0</v>
      </c>
      <c r="AC171" s="16">
        <v>93925086.590000004</v>
      </c>
      <c r="AD171" s="17">
        <f t="shared" si="2"/>
        <v>0.94229920382437193</v>
      </c>
      <c r="AE171" s="16">
        <v>0</v>
      </c>
      <c r="AF171" s="7"/>
    </row>
    <row r="172" spans="1:32" ht="25.5" outlineLevel="2">
      <c r="A172" s="14" t="s">
        <v>302</v>
      </c>
      <c r="B172" s="15" t="s">
        <v>303</v>
      </c>
      <c r="C172" s="15"/>
      <c r="D172" s="15"/>
      <c r="E172" s="15"/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22456700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/>
      <c r="W172" s="16"/>
      <c r="X172" s="16">
        <v>18196519.16</v>
      </c>
      <c r="Y172" s="16">
        <v>18196519.16</v>
      </c>
      <c r="Z172" s="16">
        <v>18197094.989999998</v>
      </c>
      <c r="AA172" s="16">
        <v>0</v>
      </c>
      <c r="AB172" s="16">
        <v>0</v>
      </c>
      <c r="AC172" s="16">
        <v>18197094.989999998</v>
      </c>
      <c r="AD172" s="17">
        <f t="shared" si="2"/>
        <v>0.81031919159983423</v>
      </c>
      <c r="AE172" s="16">
        <v>0</v>
      </c>
      <c r="AF172" s="7"/>
    </row>
    <row r="173" spans="1:32" ht="102" outlineLevel="2">
      <c r="A173" s="14" t="s">
        <v>304</v>
      </c>
      <c r="B173" s="15" t="s">
        <v>305</v>
      </c>
      <c r="C173" s="15"/>
      <c r="D173" s="15"/>
      <c r="E173" s="15"/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1670000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/>
      <c r="W173" s="16"/>
      <c r="X173" s="16">
        <v>1619182.59</v>
      </c>
      <c r="Y173" s="16">
        <v>1619182.59</v>
      </c>
      <c r="Z173" s="16">
        <v>1619182.59</v>
      </c>
      <c r="AA173" s="16">
        <v>0</v>
      </c>
      <c r="AB173" s="16">
        <v>0</v>
      </c>
      <c r="AC173" s="16">
        <v>1619182.59</v>
      </c>
      <c r="AD173" s="17">
        <f t="shared" si="2"/>
        <v>0.96957041317365278</v>
      </c>
      <c r="AE173" s="16">
        <v>0</v>
      </c>
      <c r="AF173" s="7"/>
    </row>
    <row r="174" spans="1:32" ht="89.25" outlineLevel="2">
      <c r="A174" s="14" t="s">
        <v>306</v>
      </c>
      <c r="B174" s="15" t="s">
        <v>307</v>
      </c>
      <c r="C174" s="15"/>
      <c r="D174" s="15"/>
      <c r="E174" s="15"/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351800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/>
      <c r="W174" s="16"/>
      <c r="X174" s="16">
        <v>301752.25</v>
      </c>
      <c r="Y174" s="16">
        <v>301752.25</v>
      </c>
      <c r="Z174" s="16">
        <v>301752.25</v>
      </c>
      <c r="AA174" s="16">
        <v>0</v>
      </c>
      <c r="AB174" s="16">
        <v>0</v>
      </c>
      <c r="AC174" s="16">
        <v>301752.25</v>
      </c>
      <c r="AD174" s="17">
        <f t="shared" si="2"/>
        <v>0.85773806139852193</v>
      </c>
      <c r="AE174" s="16">
        <v>0</v>
      </c>
      <c r="AF174" s="7"/>
    </row>
    <row r="175" spans="1:32" ht="114.75" outlineLevel="2">
      <c r="A175" s="14" t="s">
        <v>308</v>
      </c>
      <c r="B175" s="15" t="s">
        <v>309</v>
      </c>
      <c r="C175" s="15"/>
      <c r="D175" s="15"/>
      <c r="E175" s="15"/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4106800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/>
      <c r="W175" s="16"/>
      <c r="X175" s="16">
        <v>4101130.16</v>
      </c>
      <c r="Y175" s="16">
        <v>4101130.16</v>
      </c>
      <c r="Z175" s="16">
        <v>4101130.16</v>
      </c>
      <c r="AA175" s="16">
        <v>0</v>
      </c>
      <c r="AB175" s="16">
        <v>0</v>
      </c>
      <c r="AC175" s="16">
        <v>4101130.16</v>
      </c>
      <c r="AD175" s="17">
        <f t="shared" si="2"/>
        <v>0.99861940196746868</v>
      </c>
      <c r="AE175" s="16">
        <v>0</v>
      </c>
      <c r="AF175" s="7"/>
    </row>
    <row r="176" spans="1:32" ht="63.75" outlineLevel="2">
      <c r="A176" s="14" t="s">
        <v>310</v>
      </c>
      <c r="B176" s="15" t="s">
        <v>311</v>
      </c>
      <c r="C176" s="15"/>
      <c r="D176" s="15"/>
      <c r="E176" s="15"/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23377100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  <c r="V176" s="16"/>
      <c r="W176" s="16"/>
      <c r="X176" s="16">
        <v>23137425.539999999</v>
      </c>
      <c r="Y176" s="16">
        <v>23137425.539999999</v>
      </c>
      <c r="Z176" s="16">
        <v>23138510.210000001</v>
      </c>
      <c r="AA176" s="16">
        <v>0</v>
      </c>
      <c r="AB176" s="16">
        <v>0</v>
      </c>
      <c r="AC176" s="16">
        <v>23138510.210000001</v>
      </c>
      <c r="AD176" s="17">
        <f t="shared" si="2"/>
        <v>0.98979386707504358</v>
      </c>
      <c r="AE176" s="16">
        <v>0</v>
      </c>
      <c r="AF176" s="7"/>
    </row>
    <row r="177" spans="1:32" ht="76.5" outlineLevel="2">
      <c r="A177" s="14" t="s">
        <v>312</v>
      </c>
      <c r="B177" s="15" t="s">
        <v>313</v>
      </c>
      <c r="C177" s="15"/>
      <c r="D177" s="15"/>
      <c r="E177" s="15"/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226500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  <c r="V177" s="16"/>
      <c r="W177" s="16"/>
      <c r="X177" s="16">
        <v>206596.3</v>
      </c>
      <c r="Y177" s="16">
        <v>206596.3</v>
      </c>
      <c r="Z177" s="16">
        <v>206596.3</v>
      </c>
      <c r="AA177" s="16">
        <v>0</v>
      </c>
      <c r="AB177" s="16">
        <v>0</v>
      </c>
      <c r="AC177" s="16">
        <v>206596.3</v>
      </c>
      <c r="AD177" s="17">
        <f t="shared" si="2"/>
        <v>0.91212494481236195</v>
      </c>
      <c r="AE177" s="16">
        <v>0</v>
      </c>
      <c r="AF177" s="7"/>
    </row>
    <row r="178" spans="1:32" ht="114.75" outlineLevel="2">
      <c r="A178" s="14" t="s">
        <v>314</v>
      </c>
      <c r="B178" s="15" t="s">
        <v>315</v>
      </c>
      <c r="C178" s="15"/>
      <c r="D178" s="15"/>
      <c r="E178" s="15"/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3980000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/>
      <c r="W178" s="16"/>
      <c r="X178" s="16">
        <v>3750115.89</v>
      </c>
      <c r="Y178" s="16">
        <v>3750115.89</v>
      </c>
      <c r="Z178" s="16">
        <v>3750115.89</v>
      </c>
      <c r="AA178" s="16">
        <v>0</v>
      </c>
      <c r="AB178" s="16">
        <v>0</v>
      </c>
      <c r="AC178" s="16">
        <v>3750115.89</v>
      </c>
      <c r="AD178" s="17">
        <f t="shared" si="2"/>
        <v>0.94224017336683419</v>
      </c>
      <c r="AE178" s="16">
        <v>0</v>
      </c>
      <c r="AF178" s="7"/>
    </row>
    <row r="179" spans="1:32" ht="63.75" outlineLevel="2">
      <c r="A179" s="14" t="s">
        <v>316</v>
      </c>
      <c r="B179" s="15" t="s">
        <v>317</v>
      </c>
      <c r="C179" s="15"/>
      <c r="D179" s="15"/>
      <c r="E179" s="15"/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29383800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/>
      <c r="W179" s="16"/>
      <c r="X179" s="16">
        <v>28903804.73</v>
      </c>
      <c r="Y179" s="16">
        <v>28903804.73</v>
      </c>
      <c r="Z179" s="16">
        <v>28903804.73</v>
      </c>
      <c r="AA179" s="16">
        <v>0</v>
      </c>
      <c r="AB179" s="16">
        <v>0</v>
      </c>
      <c r="AC179" s="16">
        <v>28903804.73</v>
      </c>
      <c r="AD179" s="17">
        <f t="shared" si="2"/>
        <v>0.98366462914939523</v>
      </c>
      <c r="AE179" s="16">
        <v>0</v>
      </c>
      <c r="AF179" s="7"/>
    </row>
    <row r="180" spans="1:32" ht="51" outlineLevel="2">
      <c r="A180" s="14" t="s">
        <v>318</v>
      </c>
      <c r="B180" s="15" t="s">
        <v>319</v>
      </c>
      <c r="C180" s="15"/>
      <c r="D180" s="15"/>
      <c r="E180" s="15"/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243600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/>
      <c r="W180" s="16"/>
      <c r="X180" s="16">
        <v>103671.19</v>
      </c>
      <c r="Y180" s="16">
        <v>103671.19</v>
      </c>
      <c r="Z180" s="16">
        <v>103671.19</v>
      </c>
      <c r="AA180" s="16">
        <v>0</v>
      </c>
      <c r="AB180" s="16">
        <v>0</v>
      </c>
      <c r="AC180" s="16">
        <v>103671.19</v>
      </c>
      <c r="AD180" s="17">
        <f t="shared" si="2"/>
        <v>0.42557959770114945</v>
      </c>
      <c r="AE180" s="16">
        <v>0</v>
      </c>
      <c r="AF180" s="7"/>
    </row>
    <row r="181" spans="1:32" ht="51" outlineLevel="2">
      <c r="A181" s="14" t="s">
        <v>320</v>
      </c>
      <c r="B181" s="15" t="s">
        <v>321</v>
      </c>
      <c r="C181" s="15"/>
      <c r="D181" s="15"/>
      <c r="E181" s="15"/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534600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/>
      <c r="W181" s="16"/>
      <c r="X181" s="16">
        <v>474959.89</v>
      </c>
      <c r="Y181" s="16">
        <v>474959.89</v>
      </c>
      <c r="Z181" s="16">
        <v>474959.89</v>
      </c>
      <c r="AA181" s="16">
        <v>0</v>
      </c>
      <c r="AB181" s="16">
        <v>0</v>
      </c>
      <c r="AC181" s="16">
        <v>474959.89</v>
      </c>
      <c r="AD181" s="17">
        <f t="shared" si="2"/>
        <v>0.8884397493453049</v>
      </c>
      <c r="AE181" s="16">
        <v>0</v>
      </c>
      <c r="AF181" s="7"/>
    </row>
    <row r="182" spans="1:32" ht="102" outlineLevel="2">
      <c r="A182" s="14" t="s">
        <v>322</v>
      </c>
      <c r="B182" s="15" t="s">
        <v>323</v>
      </c>
      <c r="C182" s="15"/>
      <c r="D182" s="15"/>
      <c r="E182" s="15"/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162400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/>
      <c r="W182" s="16"/>
      <c r="X182" s="16">
        <v>140708</v>
      </c>
      <c r="Y182" s="16">
        <v>140708</v>
      </c>
      <c r="Z182" s="16">
        <v>140708</v>
      </c>
      <c r="AA182" s="16">
        <v>0</v>
      </c>
      <c r="AB182" s="16">
        <v>0</v>
      </c>
      <c r="AC182" s="16">
        <v>140708</v>
      </c>
      <c r="AD182" s="17">
        <f t="shared" si="2"/>
        <v>0.86642857142857144</v>
      </c>
      <c r="AE182" s="16">
        <v>0</v>
      </c>
      <c r="AF182" s="7"/>
    </row>
    <row r="183" spans="1:32" ht="89.25" outlineLevel="2">
      <c r="A183" s="14" t="s">
        <v>324</v>
      </c>
      <c r="B183" s="15" t="s">
        <v>325</v>
      </c>
      <c r="C183" s="15"/>
      <c r="D183" s="15"/>
      <c r="E183" s="15"/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3701800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/>
      <c r="W183" s="16"/>
      <c r="X183" s="16">
        <v>3610021.56</v>
      </c>
      <c r="Y183" s="16">
        <v>3610021.56</v>
      </c>
      <c r="Z183" s="16">
        <v>3610021.56</v>
      </c>
      <c r="AA183" s="16">
        <v>0</v>
      </c>
      <c r="AB183" s="16">
        <v>0</v>
      </c>
      <c r="AC183" s="16">
        <v>3610021.56</v>
      </c>
      <c r="AD183" s="17">
        <f t="shared" si="2"/>
        <v>0.97520707763790593</v>
      </c>
      <c r="AE183" s="16">
        <v>0</v>
      </c>
      <c r="AF183" s="7"/>
    </row>
    <row r="184" spans="1:32" ht="89.25" outlineLevel="2">
      <c r="A184" s="14" t="s">
        <v>326</v>
      </c>
      <c r="B184" s="15" t="s">
        <v>327</v>
      </c>
      <c r="C184" s="15"/>
      <c r="D184" s="15"/>
      <c r="E184" s="15"/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2800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/>
      <c r="W184" s="16"/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7">
        <f t="shared" si="2"/>
        <v>0</v>
      </c>
      <c r="AE184" s="16">
        <v>0</v>
      </c>
      <c r="AF184" s="7"/>
    </row>
    <row r="185" spans="1:32" ht="51" outlineLevel="2">
      <c r="A185" s="14" t="s">
        <v>328</v>
      </c>
      <c r="B185" s="15" t="s">
        <v>329</v>
      </c>
      <c r="C185" s="15"/>
      <c r="D185" s="15"/>
      <c r="E185" s="15"/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4893000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/>
      <c r="W185" s="16"/>
      <c r="X185" s="16">
        <v>4798000</v>
      </c>
      <c r="Y185" s="16">
        <v>4798000</v>
      </c>
      <c r="Z185" s="16">
        <v>4798000</v>
      </c>
      <c r="AA185" s="16">
        <v>0</v>
      </c>
      <c r="AB185" s="16">
        <v>0</v>
      </c>
      <c r="AC185" s="16">
        <v>4798000</v>
      </c>
      <c r="AD185" s="17">
        <f t="shared" si="2"/>
        <v>0.98058450848150414</v>
      </c>
      <c r="AE185" s="16">
        <v>0</v>
      </c>
      <c r="AF185" s="7"/>
    </row>
    <row r="186" spans="1:32" ht="63.75" outlineLevel="2">
      <c r="A186" s="14" t="s">
        <v>20</v>
      </c>
      <c r="B186" s="15" t="s">
        <v>330</v>
      </c>
      <c r="C186" s="15"/>
      <c r="D186" s="15"/>
      <c r="E186" s="15"/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4585600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/>
      <c r="W186" s="16"/>
      <c r="X186" s="16">
        <v>4579538.83</v>
      </c>
      <c r="Y186" s="16">
        <v>4579538.83</v>
      </c>
      <c r="Z186" s="16">
        <v>4579538.83</v>
      </c>
      <c r="AA186" s="16">
        <v>0</v>
      </c>
      <c r="AB186" s="16">
        <v>0</v>
      </c>
      <c r="AC186" s="16">
        <v>4579538.83</v>
      </c>
      <c r="AD186" s="17">
        <f t="shared" si="2"/>
        <v>0.9986782165910677</v>
      </c>
      <c r="AE186" s="16">
        <v>0</v>
      </c>
      <c r="AF186" s="7"/>
    </row>
    <row r="187" spans="1:32" ht="63.75">
      <c r="A187" s="14" t="s">
        <v>331</v>
      </c>
      <c r="B187" s="15" t="s">
        <v>332</v>
      </c>
      <c r="C187" s="15"/>
      <c r="D187" s="15"/>
      <c r="E187" s="15"/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80000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/>
      <c r="W187" s="16"/>
      <c r="X187" s="16">
        <v>80000</v>
      </c>
      <c r="Y187" s="16">
        <v>80000</v>
      </c>
      <c r="Z187" s="16">
        <v>80000</v>
      </c>
      <c r="AA187" s="16">
        <v>0</v>
      </c>
      <c r="AB187" s="16">
        <v>0</v>
      </c>
      <c r="AC187" s="16">
        <v>80000</v>
      </c>
      <c r="AD187" s="17">
        <f t="shared" si="2"/>
        <v>1</v>
      </c>
      <c r="AE187" s="16">
        <v>0</v>
      </c>
      <c r="AF187" s="7"/>
    </row>
    <row r="188" spans="1:32" ht="76.5" outlineLevel="2">
      <c r="A188" s="14" t="s">
        <v>333</v>
      </c>
      <c r="B188" s="15" t="s">
        <v>334</v>
      </c>
      <c r="C188" s="15"/>
      <c r="D188" s="15"/>
      <c r="E188" s="15"/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80000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/>
      <c r="W188" s="16"/>
      <c r="X188" s="16">
        <v>80000</v>
      </c>
      <c r="Y188" s="16">
        <v>80000</v>
      </c>
      <c r="Z188" s="16">
        <v>80000</v>
      </c>
      <c r="AA188" s="16">
        <v>0</v>
      </c>
      <c r="AB188" s="16">
        <v>0</v>
      </c>
      <c r="AC188" s="16">
        <v>80000</v>
      </c>
      <c r="AD188" s="17">
        <f t="shared" si="2"/>
        <v>1</v>
      </c>
      <c r="AE188" s="16">
        <v>0</v>
      </c>
      <c r="AF188" s="7"/>
    </row>
    <row r="189" spans="1:32" ht="76.5">
      <c r="A189" s="14" t="s">
        <v>335</v>
      </c>
      <c r="B189" s="15" t="s">
        <v>336</v>
      </c>
      <c r="C189" s="15"/>
      <c r="D189" s="15"/>
      <c r="E189" s="15"/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35236780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/>
      <c r="W189" s="16"/>
      <c r="X189" s="16">
        <v>2792450.86</v>
      </c>
      <c r="Y189" s="16">
        <v>2792450.86</v>
      </c>
      <c r="Z189" s="16">
        <v>94450.86</v>
      </c>
      <c r="AA189" s="16">
        <v>0</v>
      </c>
      <c r="AB189" s="16">
        <v>0</v>
      </c>
      <c r="AC189" s="16">
        <v>94450.86</v>
      </c>
      <c r="AD189" s="17">
        <f t="shared" si="2"/>
        <v>2.6804622896870827E-3</v>
      </c>
      <c r="AE189" s="16">
        <v>0</v>
      </c>
      <c r="AF189" s="7"/>
    </row>
    <row r="190" spans="1:32" ht="38.25" outlineLevel="2">
      <c r="A190" s="14" t="s">
        <v>337</v>
      </c>
      <c r="B190" s="15" t="s">
        <v>338</v>
      </c>
      <c r="C190" s="15"/>
      <c r="D190" s="15"/>
      <c r="E190" s="15"/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2998000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/>
      <c r="W190" s="16"/>
      <c r="X190" s="16">
        <v>2792450.86</v>
      </c>
      <c r="Y190" s="16">
        <v>2792450.86</v>
      </c>
      <c r="Z190" s="16">
        <v>94450.86</v>
      </c>
      <c r="AA190" s="16">
        <v>0</v>
      </c>
      <c r="AB190" s="16">
        <v>0</v>
      </c>
      <c r="AC190" s="16">
        <v>94450.86</v>
      </c>
      <c r="AD190" s="17">
        <f t="shared" si="2"/>
        <v>3.1504623082054706E-2</v>
      </c>
      <c r="AE190" s="16">
        <v>0</v>
      </c>
      <c r="AF190" s="7"/>
    </row>
    <row r="191" spans="1:32" ht="76.5" outlineLevel="2">
      <c r="A191" s="14" t="s">
        <v>339</v>
      </c>
      <c r="B191" s="15" t="s">
        <v>340</v>
      </c>
      <c r="C191" s="15"/>
      <c r="D191" s="15"/>
      <c r="E191" s="15"/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32238780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/>
      <c r="W191" s="16"/>
      <c r="X191" s="16">
        <v>0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17">
        <f t="shared" si="2"/>
        <v>0</v>
      </c>
      <c r="AE191" s="16">
        <v>0</v>
      </c>
      <c r="AF191" s="7"/>
    </row>
    <row r="192" spans="1:32" ht="51">
      <c r="A192" s="14" t="s">
        <v>341</v>
      </c>
      <c r="B192" s="15" t="s">
        <v>342</v>
      </c>
      <c r="C192" s="15"/>
      <c r="D192" s="15"/>
      <c r="E192" s="15"/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11336580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/>
      <c r="W192" s="16"/>
      <c r="X192" s="16">
        <v>11323416.67</v>
      </c>
      <c r="Y192" s="16">
        <v>11323416.67</v>
      </c>
      <c r="Z192" s="16">
        <v>11323416.67</v>
      </c>
      <c r="AA192" s="16">
        <v>0</v>
      </c>
      <c r="AB192" s="16">
        <v>0</v>
      </c>
      <c r="AC192" s="16">
        <v>11323416.67</v>
      </c>
      <c r="AD192" s="17">
        <f t="shared" si="2"/>
        <v>0.9988388623376715</v>
      </c>
      <c r="AE192" s="16">
        <v>0</v>
      </c>
      <c r="AF192" s="7"/>
    </row>
    <row r="193" spans="1:32" ht="127.5" outlineLevel="2">
      <c r="A193" s="14" t="s">
        <v>343</v>
      </c>
      <c r="B193" s="15" t="s">
        <v>344</v>
      </c>
      <c r="C193" s="15"/>
      <c r="D193" s="15"/>
      <c r="E193" s="15"/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11336580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/>
      <c r="W193" s="16"/>
      <c r="X193" s="16">
        <v>11323416.67</v>
      </c>
      <c r="Y193" s="16">
        <v>11323416.67</v>
      </c>
      <c r="Z193" s="16">
        <v>11323416.67</v>
      </c>
      <c r="AA193" s="16">
        <v>0</v>
      </c>
      <c r="AB193" s="16">
        <v>0</v>
      </c>
      <c r="AC193" s="16">
        <v>11323416.67</v>
      </c>
      <c r="AD193" s="17">
        <f t="shared" si="2"/>
        <v>0.9988388623376715</v>
      </c>
      <c r="AE193" s="16">
        <v>0</v>
      </c>
      <c r="AF193" s="7"/>
    </row>
    <row r="194" spans="1:32" ht="12.75" customHeight="1">
      <c r="A194" s="90" t="s">
        <v>345</v>
      </c>
      <c r="B194" s="91"/>
      <c r="C194" s="91"/>
      <c r="D194" s="91"/>
      <c r="E194" s="91"/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622771093.52999997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/>
      <c r="W194" s="18"/>
      <c r="X194" s="18">
        <v>574271635.89999998</v>
      </c>
      <c r="Y194" s="18">
        <v>574271635.89999998</v>
      </c>
      <c r="Z194" s="18">
        <v>571475848.46000004</v>
      </c>
      <c r="AA194" s="18">
        <v>0</v>
      </c>
      <c r="AB194" s="18">
        <v>0</v>
      </c>
      <c r="AC194" s="18">
        <v>571475848.46000004</v>
      </c>
      <c r="AD194" s="17">
        <f t="shared" si="2"/>
        <v>0.91763386964663451</v>
      </c>
      <c r="AE194" s="18">
        <v>0</v>
      </c>
      <c r="AF194" s="7"/>
    </row>
    <row r="195" spans="1:32" ht="12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 t="s">
        <v>6</v>
      </c>
      <c r="R195" s="7"/>
      <c r="S195" s="7"/>
      <c r="T195" s="7"/>
      <c r="U195" s="7"/>
      <c r="V195" s="7"/>
      <c r="W195" s="7"/>
      <c r="X195" s="7"/>
      <c r="Y195" s="7" t="s">
        <v>6</v>
      </c>
      <c r="Z195" s="7"/>
      <c r="AA195" s="7"/>
      <c r="AB195" s="7"/>
      <c r="AC195" s="7" t="s">
        <v>6</v>
      </c>
      <c r="AD195" s="7"/>
      <c r="AE195" s="7"/>
      <c r="AF195" s="7"/>
    </row>
    <row r="196" spans="1:32">
      <c r="A196" s="88"/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19"/>
      <c r="AA196" s="19"/>
      <c r="AB196" s="19"/>
      <c r="AC196" s="19"/>
      <c r="AD196" s="19"/>
      <c r="AE196" s="19"/>
      <c r="AF196" s="7"/>
    </row>
  </sheetData>
  <mergeCells count="33">
    <mergeCell ref="A196:Y196"/>
    <mergeCell ref="A194:E194"/>
    <mergeCell ref="AE6:AE7"/>
    <mergeCell ref="AD6:AD7"/>
    <mergeCell ref="AB6:AB7"/>
    <mergeCell ref="Z6:Z7"/>
    <mergeCell ref="AA6:AA7"/>
    <mergeCell ref="X6:X7"/>
    <mergeCell ref="U6:U7"/>
    <mergeCell ref="J6:J7"/>
    <mergeCell ref="K6:K7"/>
    <mergeCell ref="L6:L7"/>
    <mergeCell ref="F6:F7"/>
    <mergeCell ref="M6:M7"/>
    <mergeCell ref="N6:N7"/>
    <mergeCell ref="O6:O7"/>
    <mergeCell ref="A1:G1"/>
    <mergeCell ref="A2:G2"/>
    <mergeCell ref="A3:AC3"/>
    <mergeCell ref="A4:AC4"/>
    <mergeCell ref="A5:AE5"/>
    <mergeCell ref="G6:G7"/>
    <mergeCell ref="A6:A7"/>
    <mergeCell ref="B6:B7"/>
    <mergeCell ref="C6:C7"/>
    <mergeCell ref="D6:D7"/>
    <mergeCell ref="E6:E7"/>
    <mergeCell ref="S6:S7"/>
    <mergeCell ref="T6:T7"/>
    <mergeCell ref="I6:I7"/>
    <mergeCell ref="H6:H7"/>
    <mergeCell ref="P6:P7"/>
    <mergeCell ref="R6:R7"/>
  </mergeCells>
  <pageMargins left="0.59027779999999996" right="0.59027779999999996" top="0.59027779999999996" bottom="0.59027779999999996" header="0.39374999999999999" footer="0.39374999999999999"/>
  <pageSetup paperSize="9" fitToHeight="2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topLeftCell="A19" workbookViewId="0">
      <selection activeCell="I45" sqref="I45"/>
    </sheetView>
  </sheetViews>
  <sheetFormatPr defaultRowHeight="15" outlineLevelRow="3"/>
  <cols>
    <col min="1" max="1" width="40" style="6" customWidth="1"/>
    <col min="2" max="2" width="10.7109375" style="6" customWidth="1"/>
    <col min="3" max="3" width="20.5703125" style="6" bestFit="1" customWidth="1"/>
    <col min="4" max="4" width="12.7109375" style="6" bestFit="1" customWidth="1"/>
    <col min="5" max="5" width="11.7109375" style="6" customWidth="1"/>
    <col min="6" max="16384" width="9.140625" style="6"/>
  </cols>
  <sheetData>
    <row r="1" spans="1:5">
      <c r="A1" s="106"/>
      <c r="B1" s="107"/>
      <c r="C1" s="107"/>
      <c r="D1" s="1"/>
      <c r="E1" s="1"/>
    </row>
    <row r="2" spans="1:5" ht="15.2" customHeight="1">
      <c r="A2" s="106" t="s">
        <v>0</v>
      </c>
      <c r="B2" s="107"/>
      <c r="C2" s="107"/>
      <c r="D2" s="1"/>
      <c r="E2" s="1"/>
    </row>
    <row r="3" spans="1:5" ht="15.95" customHeight="1">
      <c r="A3" s="108" t="s">
        <v>1</v>
      </c>
      <c r="B3" s="109"/>
      <c r="C3" s="109"/>
      <c r="D3" s="109"/>
      <c r="E3" s="109"/>
    </row>
    <row r="4" spans="1:5" ht="15.75" customHeight="1">
      <c r="A4" s="110" t="s">
        <v>2</v>
      </c>
      <c r="B4" s="111"/>
      <c r="C4" s="111"/>
      <c r="D4" s="111"/>
      <c r="E4" s="111"/>
    </row>
    <row r="5" spans="1:5" ht="12.75" customHeight="1">
      <c r="A5" s="112" t="s">
        <v>3</v>
      </c>
      <c r="B5" s="113"/>
      <c r="C5" s="113"/>
      <c r="D5" s="113"/>
      <c r="E5" s="113"/>
    </row>
    <row r="6" spans="1:5" ht="26.25" customHeight="1">
      <c r="A6" s="120" t="s">
        <v>4</v>
      </c>
      <c r="B6" s="122" t="s">
        <v>5</v>
      </c>
      <c r="C6" s="124" t="s">
        <v>7</v>
      </c>
      <c r="D6" s="126" t="s">
        <v>8</v>
      </c>
      <c r="E6" s="118" t="s">
        <v>9</v>
      </c>
    </row>
    <row r="7" spans="1:5">
      <c r="A7" s="121"/>
      <c r="B7" s="123"/>
      <c r="C7" s="125"/>
      <c r="D7" s="127"/>
      <c r="E7" s="119"/>
    </row>
    <row r="8" spans="1:5" ht="51">
      <c r="A8" s="2" t="s">
        <v>74</v>
      </c>
      <c r="B8" s="3" t="s">
        <v>75</v>
      </c>
      <c r="C8" s="3"/>
      <c r="D8" s="4">
        <v>1217420</v>
      </c>
      <c r="E8" s="4">
        <v>1156544.8700000001</v>
      </c>
    </row>
    <row r="9" spans="1:5" ht="63.75" outlineLevel="1">
      <c r="A9" s="2" t="s">
        <v>89</v>
      </c>
      <c r="B9" s="3" t="s">
        <v>90</v>
      </c>
      <c r="C9" s="3"/>
      <c r="D9" s="4">
        <v>1217420</v>
      </c>
      <c r="E9" s="4">
        <v>1156544.8700000001</v>
      </c>
    </row>
    <row r="10" spans="1:5" ht="76.5" outlineLevel="2">
      <c r="A10" s="2" t="s">
        <v>95</v>
      </c>
      <c r="B10" s="3" t="s">
        <v>96</v>
      </c>
      <c r="C10" s="3"/>
      <c r="D10" s="4">
        <v>1217420</v>
      </c>
      <c r="E10" s="4">
        <v>1156544.8700000001</v>
      </c>
    </row>
    <row r="11" spans="1:5" ht="76.5" outlineLevel="3">
      <c r="A11" s="2" t="s">
        <v>346</v>
      </c>
      <c r="B11" s="3" t="s">
        <v>96</v>
      </c>
      <c r="C11" s="3" t="s">
        <v>347</v>
      </c>
      <c r="D11" s="4">
        <v>280014.59000000003</v>
      </c>
      <c r="E11" s="4">
        <v>266018.05</v>
      </c>
    </row>
    <row r="12" spans="1:5" ht="76.5" outlineLevel="3">
      <c r="A12" s="2" t="s">
        <v>348</v>
      </c>
      <c r="B12" s="3" t="s">
        <v>96</v>
      </c>
      <c r="C12" s="3" t="s">
        <v>349</v>
      </c>
      <c r="D12" s="4">
        <v>937405.41</v>
      </c>
      <c r="E12" s="4">
        <v>890526.82</v>
      </c>
    </row>
    <row r="13" spans="1:5" ht="89.25">
      <c r="A13" s="2" t="s">
        <v>97</v>
      </c>
      <c r="B13" s="3" t="s">
        <v>98</v>
      </c>
      <c r="C13" s="3"/>
      <c r="D13" s="4">
        <v>924790.3</v>
      </c>
      <c r="E13" s="4">
        <v>908607.29</v>
      </c>
    </row>
    <row r="14" spans="1:5" ht="102" outlineLevel="2">
      <c r="A14" s="2" t="s">
        <v>106</v>
      </c>
      <c r="B14" s="3" t="s">
        <v>107</v>
      </c>
      <c r="C14" s="3"/>
      <c r="D14" s="4">
        <v>924790.3</v>
      </c>
      <c r="E14" s="4">
        <v>908607.29</v>
      </c>
    </row>
    <row r="15" spans="1:5" ht="114.75" outlineLevel="3">
      <c r="A15" s="2" t="s">
        <v>350</v>
      </c>
      <c r="B15" s="3" t="s">
        <v>107</v>
      </c>
      <c r="C15" s="3" t="s">
        <v>351</v>
      </c>
      <c r="D15" s="4">
        <v>924790.3</v>
      </c>
      <c r="E15" s="4">
        <v>908607.29</v>
      </c>
    </row>
    <row r="16" spans="1:5" ht="51">
      <c r="A16" s="2" t="s">
        <v>112</v>
      </c>
      <c r="B16" s="3" t="s">
        <v>113</v>
      </c>
      <c r="C16" s="3"/>
      <c r="D16" s="4">
        <v>3742800</v>
      </c>
      <c r="E16" s="4">
        <v>3742800</v>
      </c>
    </row>
    <row r="17" spans="1:5" ht="51" outlineLevel="1">
      <c r="A17" s="2" t="s">
        <v>139</v>
      </c>
      <c r="B17" s="3" t="s">
        <v>140</v>
      </c>
      <c r="C17" s="3"/>
      <c r="D17" s="4">
        <v>3742800</v>
      </c>
      <c r="E17" s="4">
        <v>3742800</v>
      </c>
    </row>
    <row r="18" spans="1:5" ht="63.75" outlineLevel="2">
      <c r="A18" s="2" t="s">
        <v>145</v>
      </c>
      <c r="B18" s="3" t="s">
        <v>146</v>
      </c>
      <c r="C18" s="3"/>
      <c r="D18" s="4">
        <v>3742800</v>
      </c>
      <c r="E18" s="4">
        <v>3742800</v>
      </c>
    </row>
    <row r="19" spans="1:5" ht="38.25" outlineLevel="3">
      <c r="A19" s="2" t="s">
        <v>352</v>
      </c>
      <c r="B19" s="3" t="s">
        <v>146</v>
      </c>
      <c r="C19" s="3" t="s">
        <v>353</v>
      </c>
      <c r="D19" s="4">
        <v>860841.71</v>
      </c>
      <c r="E19" s="4">
        <v>860841.71</v>
      </c>
    </row>
    <row r="20" spans="1:5" ht="38.25" outlineLevel="3">
      <c r="A20" s="2" t="s">
        <v>354</v>
      </c>
      <c r="B20" s="3" t="s">
        <v>146</v>
      </c>
      <c r="C20" s="3" t="s">
        <v>355</v>
      </c>
      <c r="D20" s="4">
        <v>2881958.29</v>
      </c>
      <c r="E20" s="4">
        <v>2881958.29</v>
      </c>
    </row>
    <row r="21" spans="1:5" ht="51">
      <c r="A21" s="2" t="s">
        <v>214</v>
      </c>
      <c r="B21" s="3" t="s">
        <v>215</v>
      </c>
      <c r="C21" s="3"/>
      <c r="D21" s="4">
        <v>661900</v>
      </c>
      <c r="E21" s="4">
        <v>661900</v>
      </c>
    </row>
    <row r="22" spans="1:5" ht="51" outlineLevel="1">
      <c r="A22" s="2" t="s">
        <v>216</v>
      </c>
      <c r="B22" s="3" t="s">
        <v>217</v>
      </c>
      <c r="C22" s="3"/>
      <c r="D22" s="4">
        <v>661900</v>
      </c>
      <c r="E22" s="4">
        <v>661900</v>
      </c>
    </row>
    <row r="23" spans="1:5" ht="38.25" outlineLevel="2">
      <c r="A23" s="2" t="s">
        <v>231</v>
      </c>
      <c r="B23" s="3" t="s">
        <v>232</v>
      </c>
      <c r="C23" s="3"/>
      <c r="D23" s="4">
        <v>646500</v>
      </c>
      <c r="E23" s="4">
        <v>646500</v>
      </c>
    </row>
    <row r="24" spans="1:5" ht="76.5" outlineLevel="3">
      <c r="A24" s="2" t="s">
        <v>356</v>
      </c>
      <c r="B24" s="3" t="s">
        <v>232</v>
      </c>
      <c r="C24" s="3" t="s">
        <v>357</v>
      </c>
      <c r="D24" s="4">
        <v>148700</v>
      </c>
      <c r="E24" s="4">
        <v>148700</v>
      </c>
    </row>
    <row r="25" spans="1:5" ht="76.5" outlineLevel="3">
      <c r="A25" s="2" t="s">
        <v>358</v>
      </c>
      <c r="B25" s="3" t="s">
        <v>232</v>
      </c>
      <c r="C25" s="3" t="s">
        <v>359</v>
      </c>
      <c r="D25" s="4">
        <v>497800</v>
      </c>
      <c r="E25" s="4">
        <v>497800</v>
      </c>
    </row>
    <row r="26" spans="1:5" ht="51" outlineLevel="2">
      <c r="A26" s="2" t="s">
        <v>233</v>
      </c>
      <c r="B26" s="3" t="s">
        <v>234</v>
      </c>
      <c r="C26" s="3"/>
      <c r="D26" s="4">
        <v>15400</v>
      </c>
      <c r="E26" s="4">
        <v>15400</v>
      </c>
    </row>
    <row r="27" spans="1:5" ht="51" outlineLevel="3">
      <c r="A27" s="2" t="s">
        <v>360</v>
      </c>
      <c r="B27" s="3" t="s">
        <v>234</v>
      </c>
      <c r="C27" s="3" t="s">
        <v>361</v>
      </c>
      <c r="D27" s="4">
        <v>8600</v>
      </c>
      <c r="E27" s="4">
        <v>8600</v>
      </c>
    </row>
    <row r="28" spans="1:5" ht="63.75" outlineLevel="3">
      <c r="A28" s="2" t="s">
        <v>362</v>
      </c>
      <c r="B28" s="3" t="s">
        <v>234</v>
      </c>
      <c r="C28" s="3" t="s">
        <v>363</v>
      </c>
      <c r="D28" s="4">
        <v>6800</v>
      </c>
      <c r="E28" s="4">
        <v>6800</v>
      </c>
    </row>
    <row r="29" spans="1:5" ht="51">
      <c r="A29" s="2" t="s">
        <v>263</v>
      </c>
      <c r="B29" s="3" t="s">
        <v>264</v>
      </c>
      <c r="C29" s="3"/>
      <c r="D29" s="4">
        <v>576450</v>
      </c>
      <c r="E29" s="4">
        <v>576450</v>
      </c>
    </row>
    <row r="30" spans="1:5" ht="38.25" outlineLevel="2">
      <c r="A30" s="2" t="s">
        <v>267</v>
      </c>
      <c r="B30" s="3" t="s">
        <v>268</v>
      </c>
      <c r="C30" s="3"/>
      <c r="D30" s="4">
        <v>576450</v>
      </c>
      <c r="E30" s="4">
        <v>576450</v>
      </c>
    </row>
    <row r="31" spans="1:5" ht="51" outlineLevel="3">
      <c r="A31" s="2" t="s">
        <v>364</v>
      </c>
      <c r="B31" s="3" t="s">
        <v>268</v>
      </c>
      <c r="C31" s="3" t="s">
        <v>365</v>
      </c>
      <c r="D31" s="4">
        <v>276182</v>
      </c>
      <c r="E31" s="4">
        <v>276182</v>
      </c>
    </row>
    <row r="32" spans="1:5" ht="51" outlineLevel="3">
      <c r="A32" s="2" t="s">
        <v>366</v>
      </c>
      <c r="B32" s="3" t="s">
        <v>268</v>
      </c>
      <c r="C32" s="3" t="s">
        <v>367</v>
      </c>
      <c r="D32" s="4">
        <v>178406.48</v>
      </c>
      <c r="E32" s="4">
        <v>178406.48</v>
      </c>
    </row>
    <row r="33" spans="1:5" ht="63.75" outlineLevel="3">
      <c r="A33" s="2" t="s">
        <v>368</v>
      </c>
      <c r="B33" s="3" t="s">
        <v>268</v>
      </c>
      <c r="C33" s="3" t="s">
        <v>369</v>
      </c>
      <c r="D33" s="4">
        <v>121861.52</v>
      </c>
      <c r="E33" s="4">
        <v>121861.52</v>
      </c>
    </row>
    <row r="34" spans="1:5" ht="51" outlineLevel="2">
      <c r="A34" s="2" t="s">
        <v>269</v>
      </c>
      <c r="B34" s="3" t="s">
        <v>270</v>
      </c>
      <c r="C34" s="3"/>
      <c r="D34" s="4">
        <v>0</v>
      </c>
      <c r="E34" s="4">
        <v>0</v>
      </c>
    </row>
    <row r="35" spans="1:5" ht="51" outlineLevel="3">
      <c r="A35" s="2" t="s">
        <v>364</v>
      </c>
      <c r="B35" s="3" t="s">
        <v>270</v>
      </c>
      <c r="C35" s="3" t="s">
        <v>365</v>
      </c>
      <c r="D35" s="4">
        <v>0</v>
      </c>
      <c r="E35" s="4">
        <v>0</v>
      </c>
    </row>
    <row r="36" spans="1:5" ht="51" outlineLevel="3">
      <c r="A36" s="2" t="s">
        <v>366</v>
      </c>
      <c r="B36" s="3" t="s">
        <v>270</v>
      </c>
      <c r="C36" s="3" t="s">
        <v>367</v>
      </c>
      <c r="D36" s="4">
        <v>0</v>
      </c>
      <c r="E36" s="4">
        <v>0</v>
      </c>
    </row>
    <row r="37" spans="1:5" ht="76.5">
      <c r="A37" s="2" t="s">
        <v>335</v>
      </c>
      <c r="B37" s="3" t="s">
        <v>336</v>
      </c>
      <c r="C37" s="3"/>
      <c r="D37" s="4">
        <v>32238780</v>
      </c>
      <c r="E37" s="4">
        <v>0</v>
      </c>
    </row>
    <row r="38" spans="1:5" ht="76.5" outlineLevel="2">
      <c r="A38" s="2" t="s">
        <v>339</v>
      </c>
      <c r="B38" s="3" t="s">
        <v>340</v>
      </c>
      <c r="C38" s="3"/>
      <c r="D38" s="4">
        <v>32238780</v>
      </c>
      <c r="E38" s="4">
        <v>0</v>
      </c>
    </row>
    <row r="39" spans="1:5" ht="140.25" outlineLevel="3">
      <c r="A39" s="2" t="s">
        <v>370</v>
      </c>
      <c r="B39" s="3" t="s">
        <v>340</v>
      </c>
      <c r="C39" s="3" t="s">
        <v>371</v>
      </c>
      <c r="D39" s="4">
        <v>7414920</v>
      </c>
      <c r="E39" s="4">
        <v>0</v>
      </c>
    </row>
    <row r="40" spans="1:5" ht="140.25" outlineLevel="3">
      <c r="A40" s="2" t="s">
        <v>372</v>
      </c>
      <c r="B40" s="3" t="s">
        <v>340</v>
      </c>
      <c r="C40" s="3" t="s">
        <v>373</v>
      </c>
      <c r="D40" s="4">
        <v>4470812.72</v>
      </c>
      <c r="E40" s="4">
        <v>0</v>
      </c>
    </row>
    <row r="41" spans="1:5" ht="140.25" outlineLevel="3">
      <c r="A41" s="2" t="s">
        <v>374</v>
      </c>
      <c r="B41" s="3" t="s">
        <v>340</v>
      </c>
      <c r="C41" s="3" t="s">
        <v>375</v>
      </c>
      <c r="D41" s="4">
        <v>20353047.280000001</v>
      </c>
      <c r="E41" s="4">
        <v>0</v>
      </c>
    </row>
    <row r="42" spans="1:5" ht="51">
      <c r="A42" s="2" t="s">
        <v>341</v>
      </c>
      <c r="B42" s="3" t="s">
        <v>342</v>
      </c>
      <c r="C42" s="3"/>
      <c r="D42" s="4">
        <v>11336580</v>
      </c>
      <c r="E42" s="4">
        <v>11323416.67</v>
      </c>
    </row>
    <row r="43" spans="1:5" ht="127.5" outlineLevel="2">
      <c r="A43" s="2" t="s">
        <v>343</v>
      </c>
      <c r="B43" s="3" t="s">
        <v>344</v>
      </c>
      <c r="C43" s="3"/>
      <c r="D43" s="4">
        <v>11336580</v>
      </c>
      <c r="E43" s="4">
        <v>11323416.67</v>
      </c>
    </row>
    <row r="44" spans="1:5" ht="51" outlineLevel="3">
      <c r="A44" s="2" t="s">
        <v>376</v>
      </c>
      <c r="B44" s="3" t="s">
        <v>344</v>
      </c>
      <c r="C44" s="3" t="s">
        <v>377</v>
      </c>
      <c r="D44" s="4">
        <v>2607413</v>
      </c>
      <c r="E44" s="4">
        <v>2604385.83</v>
      </c>
    </row>
    <row r="45" spans="1:5" ht="51" outlineLevel="3">
      <c r="A45" s="2" t="s">
        <v>378</v>
      </c>
      <c r="B45" s="3" t="s">
        <v>344</v>
      </c>
      <c r="C45" s="3" t="s">
        <v>379</v>
      </c>
      <c r="D45" s="4">
        <v>8729167</v>
      </c>
      <c r="E45" s="4">
        <v>8719030.8399999999</v>
      </c>
    </row>
    <row r="46" spans="1:5" ht="12.75" customHeight="1">
      <c r="A46" s="114" t="s">
        <v>345</v>
      </c>
      <c r="B46" s="115"/>
      <c r="C46" s="115"/>
      <c r="D46" s="5">
        <v>50698720.299999997</v>
      </c>
      <c r="E46" s="5">
        <v>18369718.829999998</v>
      </c>
    </row>
    <row r="47" spans="1:5" ht="12.75" customHeight="1">
      <c r="A47" s="1"/>
      <c r="B47" s="1"/>
      <c r="C47" s="1"/>
      <c r="D47" s="1"/>
      <c r="E47" s="1"/>
    </row>
    <row r="48" spans="1:5">
      <c r="A48" s="116"/>
      <c r="B48" s="117"/>
      <c r="C48" s="117"/>
      <c r="D48" s="117"/>
      <c r="E48" s="117"/>
    </row>
  </sheetData>
  <mergeCells count="12">
    <mergeCell ref="A46:C46"/>
    <mergeCell ref="A48:E48"/>
    <mergeCell ref="E6:E7"/>
    <mergeCell ref="A6:A7"/>
    <mergeCell ref="B6:B7"/>
    <mergeCell ref="C6:C7"/>
    <mergeCell ref="D6:D7"/>
    <mergeCell ref="A1:C1"/>
    <mergeCell ref="A2:C2"/>
    <mergeCell ref="A3:E3"/>
    <mergeCell ref="A4:E4"/>
    <mergeCell ref="A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tabSelected="1" topLeftCell="A34" workbookViewId="0">
      <selection activeCell="I44" sqref="I44"/>
    </sheetView>
  </sheetViews>
  <sheetFormatPr defaultRowHeight="15" outlineLevelRow="2"/>
  <cols>
    <col min="1" max="1" width="3.140625" style="8" customWidth="1"/>
    <col min="2" max="2" width="40" style="8" customWidth="1"/>
    <col min="3" max="3" width="11.28515625" style="8" bestFit="1" customWidth="1"/>
    <col min="4" max="4" width="17.28515625" style="8" bestFit="1" customWidth="1"/>
    <col min="5" max="6" width="13.85546875" style="8" bestFit="1" customWidth="1"/>
    <col min="7" max="7" width="11.7109375" style="8" customWidth="1"/>
    <col min="8" max="8" width="9.140625" style="8" customWidth="1"/>
    <col min="9" max="9" width="11.42578125" style="8" bestFit="1" customWidth="1"/>
    <col min="10" max="16384" width="9.140625" style="8"/>
  </cols>
  <sheetData>
    <row r="1" spans="1:8" ht="27" customHeight="1">
      <c r="B1" s="80" t="s">
        <v>0</v>
      </c>
      <c r="C1" s="81"/>
      <c r="D1" s="7"/>
      <c r="E1" s="7"/>
      <c r="F1" s="7"/>
      <c r="G1" s="7"/>
      <c r="H1" s="7"/>
    </row>
    <row r="2" spans="1:8" ht="15.95" customHeight="1">
      <c r="B2" s="82" t="s">
        <v>380</v>
      </c>
      <c r="C2" s="83"/>
      <c r="D2" s="83"/>
      <c r="E2" s="83"/>
      <c r="F2" s="83"/>
      <c r="G2" s="9"/>
      <c r="H2" s="7"/>
    </row>
    <row r="3" spans="1:8" ht="15.75" customHeight="1">
      <c r="B3" s="84" t="s">
        <v>2</v>
      </c>
      <c r="C3" s="85"/>
      <c r="D3" s="85"/>
      <c r="E3" s="85"/>
      <c r="F3" s="85"/>
      <c r="G3" s="10"/>
      <c r="H3" s="7"/>
    </row>
    <row r="4" spans="1:8" ht="12.75" customHeight="1">
      <c r="B4" s="86" t="s">
        <v>3</v>
      </c>
      <c r="C4" s="87"/>
      <c r="D4" s="87"/>
      <c r="E4" s="87"/>
      <c r="F4" s="87"/>
      <c r="G4" s="87"/>
      <c r="H4" s="7"/>
    </row>
    <row r="5" spans="1:8" ht="26.25" customHeight="1">
      <c r="B5" s="70" t="s">
        <v>4</v>
      </c>
      <c r="C5" s="72" t="s">
        <v>5</v>
      </c>
      <c r="D5" s="104" t="s">
        <v>8</v>
      </c>
      <c r="E5" s="60" t="s">
        <v>9</v>
      </c>
      <c r="F5" s="60" t="s">
        <v>10</v>
      </c>
      <c r="G5" s="60" t="s">
        <v>11</v>
      </c>
      <c r="H5" s="7"/>
    </row>
    <row r="6" spans="1:8">
      <c r="B6" s="71"/>
      <c r="C6" s="73"/>
      <c r="D6" s="105"/>
      <c r="E6" s="61"/>
      <c r="F6" s="61"/>
      <c r="G6" s="61"/>
      <c r="H6" s="7"/>
    </row>
    <row r="7" spans="1:8" ht="63.75">
      <c r="A7" s="8">
        <v>1</v>
      </c>
      <c r="B7" s="14" t="s">
        <v>12</v>
      </c>
      <c r="C7" s="20" t="s">
        <v>13</v>
      </c>
      <c r="D7" s="16">
        <v>52665322.399999999</v>
      </c>
      <c r="E7" s="16">
        <v>52450217.659999996</v>
      </c>
      <c r="F7" s="16">
        <v>52446477.009999998</v>
      </c>
      <c r="G7" s="17">
        <f t="shared" ref="G7:G38" si="0">F7/D7*100%</f>
        <v>0.99584460172221412</v>
      </c>
      <c r="H7" s="7"/>
    </row>
    <row r="8" spans="1:8" s="26" customFormat="1" ht="63.75" outlineLevel="1">
      <c r="B8" s="21" t="s">
        <v>14</v>
      </c>
      <c r="C8" s="22" t="s">
        <v>15</v>
      </c>
      <c r="D8" s="23">
        <v>7314110.4000000004</v>
      </c>
      <c r="E8" s="23">
        <v>7099005.6600000001</v>
      </c>
      <c r="F8" s="23">
        <v>7095265.0099999998</v>
      </c>
      <c r="G8" s="24">
        <f t="shared" si="0"/>
        <v>0.97007901466732027</v>
      </c>
      <c r="H8" s="25"/>
    </row>
    <row r="9" spans="1:8" s="26" customFormat="1" outlineLevel="1">
      <c r="B9" s="21"/>
      <c r="C9" s="27" t="s">
        <v>381</v>
      </c>
      <c r="D9" s="43">
        <v>30700</v>
      </c>
      <c r="E9" s="43">
        <v>30700</v>
      </c>
      <c r="F9" s="43">
        <v>30700</v>
      </c>
      <c r="G9" s="44">
        <f t="shared" si="0"/>
        <v>1</v>
      </c>
      <c r="H9" s="25"/>
    </row>
    <row r="10" spans="1:8" s="26" customFormat="1" outlineLevel="1">
      <c r="B10" s="21"/>
      <c r="C10" s="28" t="s">
        <v>382</v>
      </c>
      <c r="D10" s="49">
        <v>7283410.4000000004</v>
      </c>
      <c r="E10" s="49">
        <v>7068305.6600000001</v>
      </c>
      <c r="F10" s="49">
        <v>7064565.0099999998</v>
      </c>
      <c r="G10" s="50">
        <f t="shared" si="0"/>
        <v>0.96995289596752632</v>
      </c>
      <c r="H10" s="25"/>
    </row>
    <row r="11" spans="1:8" s="26" customFormat="1" ht="38.25" outlineLevel="1">
      <c r="B11" s="21" t="s">
        <v>22</v>
      </c>
      <c r="C11" s="22" t="s">
        <v>23</v>
      </c>
      <c r="D11" s="23">
        <v>45292900</v>
      </c>
      <c r="E11" s="23">
        <v>45292900</v>
      </c>
      <c r="F11" s="23">
        <v>45292900</v>
      </c>
      <c r="G11" s="24">
        <f t="shared" si="0"/>
        <v>1</v>
      </c>
      <c r="H11" s="25"/>
    </row>
    <row r="12" spans="1:8" s="26" customFormat="1" outlineLevel="1">
      <c r="B12" s="21"/>
      <c r="C12" s="29" t="s">
        <v>383</v>
      </c>
      <c r="D12" s="39">
        <v>695500</v>
      </c>
      <c r="E12" s="39">
        <v>695500</v>
      </c>
      <c r="F12" s="39">
        <v>695500</v>
      </c>
      <c r="G12" s="40">
        <f t="shared" si="0"/>
        <v>1</v>
      </c>
      <c r="H12" s="25"/>
    </row>
    <row r="13" spans="1:8" s="26" customFormat="1" outlineLevel="1">
      <c r="B13" s="21"/>
      <c r="C13" s="27" t="s">
        <v>381</v>
      </c>
      <c r="D13" s="43">
        <v>23597400</v>
      </c>
      <c r="E13" s="43">
        <v>23597400</v>
      </c>
      <c r="F13" s="43">
        <v>23597400</v>
      </c>
      <c r="G13" s="44">
        <f t="shared" si="0"/>
        <v>1</v>
      </c>
      <c r="H13" s="25"/>
    </row>
    <row r="14" spans="1:8" s="26" customFormat="1" outlineLevel="1">
      <c r="B14" s="21"/>
      <c r="C14" s="28" t="s">
        <v>382</v>
      </c>
      <c r="D14" s="49">
        <v>21000000</v>
      </c>
      <c r="E14" s="49">
        <v>21000000</v>
      </c>
      <c r="F14" s="49">
        <v>21000000</v>
      </c>
      <c r="G14" s="50">
        <f t="shared" si="0"/>
        <v>1</v>
      </c>
      <c r="H14" s="25"/>
    </row>
    <row r="15" spans="1:8" s="26" customFormat="1" ht="51" outlineLevel="1">
      <c r="B15" s="21" t="s">
        <v>31</v>
      </c>
      <c r="C15" s="22" t="s">
        <v>32</v>
      </c>
      <c r="D15" s="23">
        <v>58312</v>
      </c>
      <c r="E15" s="23">
        <v>58312</v>
      </c>
      <c r="F15" s="23">
        <v>58312</v>
      </c>
      <c r="G15" s="24">
        <f t="shared" si="0"/>
        <v>1</v>
      </c>
      <c r="H15" s="25"/>
    </row>
    <row r="16" spans="1:8" outlineLevel="2">
      <c r="B16" s="14"/>
      <c r="C16" s="27" t="s">
        <v>381</v>
      </c>
      <c r="D16" s="43">
        <v>34000</v>
      </c>
      <c r="E16" s="43">
        <v>34000</v>
      </c>
      <c r="F16" s="43">
        <v>34000</v>
      </c>
      <c r="G16" s="44">
        <f t="shared" si="0"/>
        <v>1</v>
      </c>
      <c r="H16" s="7"/>
    </row>
    <row r="17" spans="1:8" outlineLevel="2">
      <c r="B17" s="14"/>
      <c r="C17" s="28" t="s">
        <v>382</v>
      </c>
      <c r="D17" s="49">
        <v>24312</v>
      </c>
      <c r="E17" s="49">
        <v>24312</v>
      </c>
      <c r="F17" s="49">
        <v>24312</v>
      </c>
      <c r="G17" s="50">
        <f t="shared" si="0"/>
        <v>1</v>
      </c>
      <c r="H17" s="7"/>
    </row>
    <row r="18" spans="1:8" ht="63.75">
      <c r="A18" s="8">
        <v>2</v>
      </c>
      <c r="B18" s="14" t="s">
        <v>38</v>
      </c>
      <c r="C18" s="20" t="s">
        <v>39</v>
      </c>
      <c r="D18" s="16">
        <v>22500</v>
      </c>
      <c r="E18" s="16">
        <v>15650</v>
      </c>
      <c r="F18" s="16">
        <v>15611.18</v>
      </c>
      <c r="G18" s="17">
        <f t="shared" si="0"/>
        <v>0.69383022222222224</v>
      </c>
      <c r="H18" s="7"/>
    </row>
    <row r="19" spans="1:8" outlineLevel="2">
      <c r="B19" s="14"/>
      <c r="C19" s="28" t="s">
        <v>382</v>
      </c>
      <c r="D19" s="49">
        <v>22500</v>
      </c>
      <c r="E19" s="49">
        <v>15650</v>
      </c>
      <c r="F19" s="49">
        <v>15611.18</v>
      </c>
      <c r="G19" s="50">
        <f t="shared" si="0"/>
        <v>0.69383022222222224</v>
      </c>
      <c r="H19" s="7"/>
    </row>
    <row r="20" spans="1:8" ht="51">
      <c r="A20" s="8">
        <v>3</v>
      </c>
      <c r="B20" s="14" t="s">
        <v>44</v>
      </c>
      <c r="C20" s="20" t="s">
        <v>45</v>
      </c>
      <c r="D20" s="16">
        <v>20000</v>
      </c>
      <c r="E20" s="16">
        <v>20000</v>
      </c>
      <c r="F20" s="16">
        <v>20000</v>
      </c>
      <c r="G20" s="17">
        <f t="shared" si="0"/>
        <v>1</v>
      </c>
      <c r="H20" s="7"/>
    </row>
    <row r="21" spans="1:8" outlineLevel="2">
      <c r="B21" s="14"/>
      <c r="C21" s="28" t="s">
        <v>382</v>
      </c>
      <c r="D21" s="49">
        <v>20000</v>
      </c>
      <c r="E21" s="49">
        <v>20000</v>
      </c>
      <c r="F21" s="49">
        <v>20000</v>
      </c>
      <c r="G21" s="50">
        <f t="shared" si="0"/>
        <v>1</v>
      </c>
      <c r="H21" s="7"/>
    </row>
    <row r="22" spans="1:8" ht="76.5">
      <c r="A22" s="8">
        <v>4</v>
      </c>
      <c r="B22" s="14" t="s">
        <v>48</v>
      </c>
      <c r="C22" s="20" t="s">
        <v>49</v>
      </c>
      <c r="D22" s="16">
        <v>270000</v>
      </c>
      <c r="E22" s="16">
        <v>266934.65999999997</v>
      </c>
      <c r="F22" s="16">
        <v>266617.40999999997</v>
      </c>
      <c r="G22" s="17">
        <f t="shared" si="0"/>
        <v>0.98747188888888882</v>
      </c>
      <c r="H22" s="7"/>
    </row>
    <row r="23" spans="1:8" outlineLevel="2">
      <c r="B23" s="14"/>
      <c r="C23" s="28" t="s">
        <v>382</v>
      </c>
      <c r="D23" s="49">
        <v>270000</v>
      </c>
      <c r="E23" s="49">
        <v>266934.65999999997</v>
      </c>
      <c r="F23" s="49">
        <v>266617.40999999997</v>
      </c>
      <c r="G23" s="50">
        <f t="shared" si="0"/>
        <v>0.98747188888888882</v>
      </c>
      <c r="H23" s="7"/>
    </row>
    <row r="24" spans="1:8" ht="63.75">
      <c r="A24" s="8">
        <v>5</v>
      </c>
      <c r="B24" s="14" t="s">
        <v>54</v>
      </c>
      <c r="C24" s="20" t="s">
        <v>55</v>
      </c>
      <c r="D24" s="16">
        <v>35000</v>
      </c>
      <c r="E24" s="16">
        <v>0</v>
      </c>
      <c r="F24" s="16">
        <v>0</v>
      </c>
      <c r="G24" s="17">
        <f t="shared" si="0"/>
        <v>0</v>
      </c>
      <c r="H24" s="7"/>
    </row>
    <row r="25" spans="1:8" outlineLevel="2">
      <c r="B25" s="14"/>
      <c r="C25" s="28" t="s">
        <v>382</v>
      </c>
      <c r="D25" s="49">
        <v>35000</v>
      </c>
      <c r="E25" s="49">
        <v>0</v>
      </c>
      <c r="F25" s="49">
        <v>0</v>
      </c>
      <c r="G25" s="50">
        <f t="shared" si="0"/>
        <v>0</v>
      </c>
      <c r="H25" s="7"/>
    </row>
    <row r="26" spans="1:8" ht="51">
      <c r="A26" s="8">
        <v>6</v>
      </c>
      <c r="B26" s="14" t="s">
        <v>58</v>
      </c>
      <c r="C26" s="20" t="s">
        <v>59</v>
      </c>
      <c r="D26" s="16">
        <v>10000</v>
      </c>
      <c r="E26" s="16">
        <v>5359</v>
      </c>
      <c r="F26" s="16">
        <v>5359</v>
      </c>
      <c r="G26" s="17">
        <f t="shared" si="0"/>
        <v>0.53590000000000004</v>
      </c>
      <c r="H26" s="7"/>
    </row>
    <row r="27" spans="1:8" outlineLevel="2">
      <c r="B27" s="14"/>
      <c r="C27" s="28" t="s">
        <v>382</v>
      </c>
      <c r="D27" s="49">
        <v>10000</v>
      </c>
      <c r="E27" s="49">
        <v>5359</v>
      </c>
      <c r="F27" s="49">
        <v>5359</v>
      </c>
      <c r="G27" s="50">
        <f t="shared" si="0"/>
        <v>0.53590000000000004</v>
      </c>
      <c r="H27" s="7"/>
    </row>
    <row r="28" spans="1:8" ht="63.75">
      <c r="A28" s="8">
        <v>7</v>
      </c>
      <c r="B28" s="14" t="s">
        <v>62</v>
      </c>
      <c r="C28" s="20" t="s">
        <v>63</v>
      </c>
      <c r="D28" s="16">
        <v>2085535</v>
      </c>
      <c r="E28" s="16">
        <v>1840239.89</v>
      </c>
      <c r="F28" s="16">
        <v>1764583.11</v>
      </c>
      <c r="G28" s="17">
        <f t="shared" si="0"/>
        <v>0.84610572826636821</v>
      </c>
      <c r="H28" s="7"/>
    </row>
    <row r="29" spans="1:8">
      <c r="B29" s="14"/>
      <c r="C29" s="27" t="s">
        <v>381</v>
      </c>
      <c r="D29" s="43">
        <v>1390860</v>
      </c>
      <c r="E29" s="43">
        <v>1236346.6399999999</v>
      </c>
      <c r="F29" s="43">
        <v>1202305.8700000001</v>
      </c>
      <c r="G29" s="44">
        <f t="shared" si="0"/>
        <v>0.86443342248680677</v>
      </c>
      <c r="H29" s="7"/>
    </row>
    <row r="30" spans="1:8">
      <c r="B30" s="14"/>
      <c r="C30" s="28" t="s">
        <v>382</v>
      </c>
      <c r="D30" s="49">
        <v>694675</v>
      </c>
      <c r="E30" s="49">
        <v>603893.25</v>
      </c>
      <c r="F30" s="49">
        <v>562277.24</v>
      </c>
      <c r="G30" s="50">
        <f t="shared" si="0"/>
        <v>0.80941050131356385</v>
      </c>
      <c r="H30" s="7"/>
    </row>
    <row r="31" spans="1:8" ht="51">
      <c r="A31" s="8">
        <v>8</v>
      </c>
      <c r="B31" s="14" t="s">
        <v>74</v>
      </c>
      <c r="C31" s="20" t="s">
        <v>75</v>
      </c>
      <c r="D31" s="16">
        <v>1321420</v>
      </c>
      <c r="E31" s="16">
        <v>1257544.67</v>
      </c>
      <c r="F31" s="16">
        <v>1257544.67</v>
      </c>
      <c r="G31" s="17">
        <f t="shared" si="0"/>
        <v>0.95166159888604673</v>
      </c>
      <c r="H31" s="7"/>
    </row>
    <row r="32" spans="1:8" s="26" customFormat="1" ht="38.25" outlineLevel="1">
      <c r="B32" s="21" t="s">
        <v>76</v>
      </c>
      <c r="C32" s="22" t="s">
        <v>77</v>
      </c>
      <c r="D32" s="23">
        <v>23850</v>
      </c>
      <c r="E32" s="23">
        <v>23850</v>
      </c>
      <c r="F32" s="23">
        <v>23850</v>
      </c>
      <c r="G32" s="24">
        <f t="shared" si="0"/>
        <v>1</v>
      </c>
      <c r="H32" s="25"/>
    </row>
    <row r="33" spans="1:9" s="26" customFormat="1" outlineLevel="2">
      <c r="B33" s="21"/>
      <c r="C33" s="28" t="s">
        <v>382</v>
      </c>
      <c r="D33" s="51">
        <v>23850</v>
      </c>
      <c r="E33" s="51">
        <v>23850</v>
      </c>
      <c r="F33" s="51">
        <v>23850</v>
      </c>
      <c r="G33" s="52">
        <f t="shared" si="0"/>
        <v>1</v>
      </c>
      <c r="H33" s="25"/>
    </row>
    <row r="34" spans="1:9" s="26" customFormat="1" ht="25.5" outlineLevel="1">
      <c r="B34" s="21" t="s">
        <v>80</v>
      </c>
      <c r="C34" s="22" t="s">
        <v>81</v>
      </c>
      <c r="D34" s="23">
        <v>10000</v>
      </c>
      <c r="E34" s="23">
        <v>10000</v>
      </c>
      <c r="F34" s="23">
        <v>10000</v>
      </c>
      <c r="G34" s="24">
        <f t="shared" si="0"/>
        <v>1</v>
      </c>
      <c r="H34" s="25"/>
    </row>
    <row r="35" spans="1:9" s="26" customFormat="1" outlineLevel="2">
      <c r="B35" s="21"/>
      <c r="C35" s="28" t="s">
        <v>382</v>
      </c>
      <c r="D35" s="51">
        <v>10000</v>
      </c>
      <c r="E35" s="51">
        <v>10000</v>
      </c>
      <c r="F35" s="51">
        <v>10000</v>
      </c>
      <c r="G35" s="52">
        <f t="shared" si="0"/>
        <v>1</v>
      </c>
      <c r="H35" s="25"/>
    </row>
    <row r="36" spans="1:9" s="26" customFormat="1" ht="38.25" outlineLevel="1">
      <c r="B36" s="21" t="s">
        <v>85</v>
      </c>
      <c r="C36" s="22" t="s">
        <v>86</v>
      </c>
      <c r="D36" s="23">
        <v>10150</v>
      </c>
      <c r="E36" s="23">
        <v>10150</v>
      </c>
      <c r="F36" s="23">
        <v>10150</v>
      </c>
      <c r="G36" s="24">
        <f t="shared" si="0"/>
        <v>1</v>
      </c>
      <c r="H36" s="25"/>
    </row>
    <row r="37" spans="1:9" s="26" customFormat="1" outlineLevel="2">
      <c r="B37" s="21"/>
      <c r="C37" s="28" t="s">
        <v>382</v>
      </c>
      <c r="D37" s="51">
        <v>10150</v>
      </c>
      <c r="E37" s="51">
        <v>10150</v>
      </c>
      <c r="F37" s="51">
        <v>10150</v>
      </c>
      <c r="G37" s="52">
        <f t="shared" si="0"/>
        <v>1</v>
      </c>
      <c r="H37" s="25"/>
    </row>
    <row r="38" spans="1:9" s="26" customFormat="1" ht="63.75" outlineLevel="1">
      <c r="B38" s="21" t="s">
        <v>89</v>
      </c>
      <c r="C38" s="22" t="s">
        <v>90</v>
      </c>
      <c r="D38" s="23">
        <v>1277420</v>
      </c>
      <c r="E38" s="23">
        <v>1213544.67</v>
      </c>
      <c r="F38" s="23">
        <v>1213544.67</v>
      </c>
      <c r="G38" s="24">
        <f t="shared" si="0"/>
        <v>0.94999661035524718</v>
      </c>
      <c r="H38" s="25"/>
      <c r="I38" s="30"/>
    </row>
    <row r="39" spans="1:9" outlineLevel="2">
      <c r="B39" s="14"/>
      <c r="C39" s="29" t="s">
        <v>383</v>
      </c>
      <c r="D39" s="39">
        <v>937405.41</v>
      </c>
      <c r="E39" s="39">
        <v>890526.82</v>
      </c>
      <c r="F39" s="39">
        <v>890526.82</v>
      </c>
      <c r="G39" s="42">
        <f t="shared" ref="G39:G41" si="1">F39/D39*100%</f>
        <v>0.94999112497121163</v>
      </c>
      <c r="H39" s="7"/>
    </row>
    <row r="40" spans="1:9" outlineLevel="2">
      <c r="B40" s="14"/>
      <c r="C40" s="27" t="s">
        <v>381</v>
      </c>
      <c r="D40" s="43">
        <v>280014.59000000003</v>
      </c>
      <c r="E40" s="43">
        <v>266018.05</v>
      </c>
      <c r="F40" s="43">
        <v>266018.05</v>
      </c>
      <c r="G40" s="45">
        <f t="shared" si="1"/>
        <v>0.95001496172038735</v>
      </c>
      <c r="H40" s="7"/>
    </row>
    <row r="41" spans="1:9" outlineLevel="2">
      <c r="B41" s="14"/>
      <c r="C41" s="28" t="s">
        <v>382</v>
      </c>
      <c r="D41" s="49">
        <v>59999.999999999942</v>
      </c>
      <c r="E41" s="49">
        <v>56999.799999999988</v>
      </c>
      <c r="F41" s="49">
        <v>56999.799999999988</v>
      </c>
      <c r="G41" s="52">
        <f t="shared" si="1"/>
        <v>0.94999666666666738</v>
      </c>
      <c r="H41" s="7"/>
    </row>
    <row r="42" spans="1:9" ht="78" customHeight="1">
      <c r="A42" s="8">
        <v>9</v>
      </c>
      <c r="B42" s="14" t="s">
        <v>97</v>
      </c>
      <c r="C42" s="20" t="s">
        <v>98</v>
      </c>
      <c r="D42" s="16">
        <v>9437690.3000000007</v>
      </c>
      <c r="E42" s="16">
        <v>7887780.6100000003</v>
      </c>
      <c r="F42" s="16">
        <v>7875764.1200000001</v>
      </c>
      <c r="G42" s="17">
        <f>F42/D42*100%</f>
        <v>0.83450122536866878</v>
      </c>
      <c r="H42" s="7"/>
    </row>
    <row r="43" spans="1:9">
      <c r="B43" s="14"/>
      <c r="C43" s="29" t="s">
        <v>383</v>
      </c>
      <c r="D43" s="39">
        <v>924790.3</v>
      </c>
      <c r="E43" s="39">
        <v>908607.29</v>
      </c>
      <c r="F43" s="39">
        <v>908607.29</v>
      </c>
      <c r="G43" s="40">
        <f>F43/D43*100%</f>
        <v>0.98250088695783244</v>
      </c>
      <c r="H43" s="7"/>
      <c r="I43" s="59">
        <f>F43+F44</f>
        <v>3003846.7800000003</v>
      </c>
    </row>
    <row r="44" spans="1:9">
      <c r="B44" s="14"/>
      <c r="C44" s="27" t="s">
        <v>381</v>
      </c>
      <c r="D44" s="43">
        <v>2327400</v>
      </c>
      <c r="E44" s="43">
        <v>2095239.49</v>
      </c>
      <c r="F44" s="43">
        <v>2095239.49</v>
      </c>
      <c r="G44" s="44">
        <f t="shared" ref="G44:G45" si="2">F44/D44*100%</f>
        <v>0.90024898599295355</v>
      </c>
      <c r="H44" s="7"/>
      <c r="I44" s="59"/>
    </row>
    <row r="45" spans="1:9">
      <c r="B45" s="14"/>
      <c r="C45" s="28" t="s">
        <v>382</v>
      </c>
      <c r="D45" s="49">
        <v>6185500</v>
      </c>
      <c r="E45" s="49">
        <v>4883933.83</v>
      </c>
      <c r="F45" s="49">
        <v>4871917.34</v>
      </c>
      <c r="G45" s="50">
        <f t="shared" si="2"/>
        <v>0.78763516934766786</v>
      </c>
      <c r="H45" s="7"/>
    </row>
    <row r="46" spans="1:9" ht="51">
      <c r="A46" s="8">
        <v>10</v>
      </c>
      <c r="B46" s="14" t="s">
        <v>112</v>
      </c>
      <c r="C46" s="20" t="s">
        <v>113</v>
      </c>
      <c r="D46" s="16">
        <v>313468674.12</v>
      </c>
      <c r="E46" s="16">
        <v>308977379.48000002</v>
      </c>
      <c r="F46" s="16">
        <v>308977377.77999997</v>
      </c>
      <c r="G46" s="17">
        <f t="shared" ref="G46:G55" si="3">F46/D46*100%</f>
        <v>0.98567226421393317</v>
      </c>
      <c r="H46" s="7"/>
    </row>
    <row r="47" spans="1:9" s="26" customFormat="1" ht="38.25" outlineLevel="1">
      <c r="B47" s="21" t="s">
        <v>114</v>
      </c>
      <c r="C47" s="22" t="s">
        <v>115</v>
      </c>
      <c r="D47" s="23">
        <v>1396400</v>
      </c>
      <c r="E47" s="23">
        <v>1396400</v>
      </c>
      <c r="F47" s="23">
        <v>1396400</v>
      </c>
      <c r="G47" s="24">
        <f t="shared" si="3"/>
        <v>1</v>
      </c>
      <c r="H47" s="25"/>
    </row>
    <row r="48" spans="1:9" s="26" customFormat="1" outlineLevel="1">
      <c r="B48" s="21"/>
      <c r="C48" s="27" t="s">
        <v>381</v>
      </c>
      <c r="D48" s="46">
        <v>1396400</v>
      </c>
      <c r="E48" s="46">
        <v>1396400</v>
      </c>
      <c r="F48" s="46">
        <v>1396400</v>
      </c>
      <c r="G48" s="45">
        <f t="shared" si="3"/>
        <v>1</v>
      </c>
      <c r="H48" s="25"/>
    </row>
    <row r="49" spans="1:8" s="26" customFormat="1" ht="38.25" outlineLevel="1">
      <c r="B49" s="21" t="s">
        <v>124</v>
      </c>
      <c r="C49" s="22" t="s">
        <v>125</v>
      </c>
      <c r="D49" s="23">
        <v>189000</v>
      </c>
      <c r="E49" s="23">
        <v>184628</v>
      </c>
      <c r="F49" s="23">
        <v>184628</v>
      </c>
      <c r="G49" s="24">
        <f t="shared" si="3"/>
        <v>0.97686772486772488</v>
      </c>
      <c r="H49" s="25"/>
    </row>
    <row r="50" spans="1:8" outlineLevel="2">
      <c r="B50" s="14"/>
      <c r="C50" s="28" t="s">
        <v>382</v>
      </c>
      <c r="D50" s="51">
        <v>189000</v>
      </c>
      <c r="E50" s="51">
        <v>184628</v>
      </c>
      <c r="F50" s="51">
        <v>184628</v>
      </c>
      <c r="G50" s="52">
        <f t="shared" si="3"/>
        <v>0.97686772486772488</v>
      </c>
      <c r="H50" s="7"/>
    </row>
    <row r="51" spans="1:8" s="26" customFormat="1" ht="38.25" outlineLevel="1">
      <c r="B51" s="21" t="s">
        <v>131</v>
      </c>
      <c r="C51" s="22" t="s">
        <v>132</v>
      </c>
      <c r="D51" s="23">
        <v>137700</v>
      </c>
      <c r="E51" s="23">
        <v>107500</v>
      </c>
      <c r="F51" s="23">
        <v>107500</v>
      </c>
      <c r="G51" s="24">
        <f t="shared" si="3"/>
        <v>0.78068264342774152</v>
      </c>
      <c r="H51" s="25"/>
    </row>
    <row r="52" spans="1:8" s="26" customFormat="1" outlineLevel="2">
      <c r="B52" s="21"/>
      <c r="C52" s="28" t="s">
        <v>382</v>
      </c>
      <c r="D52" s="51">
        <v>137700</v>
      </c>
      <c r="E52" s="51">
        <v>107500</v>
      </c>
      <c r="F52" s="51">
        <v>107500</v>
      </c>
      <c r="G52" s="52">
        <f t="shared" si="3"/>
        <v>0.78068264342774152</v>
      </c>
      <c r="H52" s="25"/>
    </row>
    <row r="53" spans="1:8" s="26" customFormat="1" ht="38.25" outlineLevel="1">
      <c r="B53" s="21" t="s">
        <v>135</v>
      </c>
      <c r="C53" s="22" t="s">
        <v>136</v>
      </c>
      <c r="D53" s="23">
        <v>96300</v>
      </c>
      <c r="E53" s="23">
        <v>73400</v>
      </c>
      <c r="F53" s="23">
        <v>73400</v>
      </c>
      <c r="G53" s="24">
        <f t="shared" si="3"/>
        <v>0.76220145379023885</v>
      </c>
      <c r="H53" s="25"/>
    </row>
    <row r="54" spans="1:8" s="26" customFormat="1" outlineLevel="2">
      <c r="B54" s="21"/>
      <c r="C54" s="28" t="s">
        <v>382</v>
      </c>
      <c r="D54" s="51">
        <v>96300</v>
      </c>
      <c r="E54" s="51">
        <v>73400</v>
      </c>
      <c r="F54" s="51">
        <v>73400</v>
      </c>
      <c r="G54" s="52">
        <f t="shared" si="3"/>
        <v>0.76220145379023885</v>
      </c>
      <c r="H54" s="25"/>
    </row>
    <row r="55" spans="1:8" s="26" customFormat="1" ht="51" outlineLevel="1">
      <c r="B55" s="21" t="s">
        <v>139</v>
      </c>
      <c r="C55" s="22" t="s">
        <v>140</v>
      </c>
      <c r="D55" s="23">
        <v>20582800</v>
      </c>
      <c r="E55" s="23">
        <v>20582706.66</v>
      </c>
      <c r="F55" s="23">
        <v>20582706.66</v>
      </c>
      <c r="G55" s="24">
        <f t="shared" si="3"/>
        <v>0.99999546514565563</v>
      </c>
      <c r="H55" s="25"/>
    </row>
    <row r="56" spans="1:8" s="26" customFormat="1" outlineLevel="1">
      <c r="B56" s="21"/>
      <c r="C56" s="29" t="s">
        <v>383</v>
      </c>
      <c r="D56" s="39">
        <v>2881958.29</v>
      </c>
      <c r="E56" s="39">
        <v>2881958.29</v>
      </c>
      <c r="F56" s="39">
        <v>2881958.29</v>
      </c>
      <c r="G56" s="42">
        <f t="shared" ref="G56:G57" si="4">F56/D56*100%</f>
        <v>1</v>
      </c>
      <c r="H56" s="25"/>
    </row>
    <row r="57" spans="1:8" outlineLevel="2">
      <c r="B57" s="14"/>
      <c r="C57" s="27" t="s">
        <v>381</v>
      </c>
      <c r="D57" s="43">
        <f>D55-D56</f>
        <v>17700841.710000001</v>
      </c>
      <c r="E57" s="43">
        <f t="shared" ref="E57:F57" si="5">E55-E56</f>
        <v>17700748.370000001</v>
      </c>
      <c r="F57" s="43">
        <f t="shared" si="5"/>
        <v>17700748.370000001</v>
      </c>
      <c r="G57" s="45">
        <f t="shared" si="4"/>
        <v>0.99999472680443513</v>
      </c>
      <c r="H57" s="7"/>
    </row>
    <row r="58" spans="1:8" s="26" customFormat="1" ht="38.25" outlineLevel="1">
      <c r="B58" s="21" t="s">
        <v>147</v>
      </c>
      <c r="C58" s="22" t="s">
        <v>148</v>
      </c>
      <c r="D58" s="23">
        <v>2141728</v>
      </c>
      <c r="E58" s="23">
        <v>2131783.7000000002</v>
      </c>
      <c r="F58" s="23">
        <v>2131783.7000000002</v>
      </c>
      <c r="G58" s="24">
        <f>F58/D58*100%</f>
        <v>0.99535688005199552</v>
      </c>
      <c r="H58" s="25"/>
    </row>
    <row r="59" spans="1:8" outlineLevel="2">
      <c r="B59" s="14"/>
      <c r="C59" s="28" t="s">
        <v>382</v>
      </c>
      <c r="D59" s="51">
        <v>2141728</v>
      </c>
      <c r="E59" s="51">
        <v>2131783.7000000002</v>
      </c>
      <c r="F59" s="51">
        <v>2131783.7000000002</v>
      </c>
      <c r="G59" s="52">
        <f>F59/D59*100%</f>
        <v>0.99535688005199552</v>
      </c>
      <c r="H59" s="7"/>
    </row>
    <row r="60" spans="1:8" s="26" customFormat="1" ht="52.5" customHeight="1" outlineLevel="1">
      <c r="B60" s="21" t="s">
        <v>152</v>
      </c>
      <c r="C60" s="22" t="s">
        <v>153</v>
      </c>
      <c r="D60" s="23">
        <v>288924746.12</v>
      </c>
      <c r="E60" s="23">
        <v>284500961.12</v>
      </c>
      <c r="F60" s="23">
        <v>284500959.42000002</v>
      </c>
      <c r="G60" s="24">
        <f>F60/D60*100%</f>
        <v>0.98468879263750342</v>
      </c>
      <c r="H60" s="25"/>
    </row>
    <row r="61" spans="1:8" s="26" customFormat="1" outlineLevel="1">
      <c r="B61" s="21"/>
      <c r="C61" s="27" t="s">
        <v>381</v>
      </c>
      <c r="D61" s="46">
        <v>211381544.56999999</v>
      </c>
      <c r="E61" s="46">
        <v>210147004.56999999</v>
      </c>
      <c r="F61" s="46">
        <v>210147004.56999999</v>
      </c>
      <c r="G61" s="45">
        <f t="shared" ref="G61:G62" si="6">F61/D61*100%</f>
        <v>0.99415966042583637</v>
      </c>
      <c r="H61" s="25"/>
    </row>
    <row r="62" spans="1:8" s="26" customFormat="1" outlineLevel="1">
      <c r="B62" s="21"/>
      <c r="C62" s="28" t="s">
        <v>382</v>
      </c>
      <c r="D62" s="51">
        <v>77543201.550000012</v>
      </c>
      <c r="E62" s="51">
        <v>74353956.550000012</v>
      </c>
      <c r="F62" s="51">
        <v>74353954.850000024</v>
      </c>
      <c r="G62" s="52">
        <f t="shared" si="6"/>
        <v>0.95887135640197219</v>
      </c>
      <c r="H62" s="25"/>
    </row>
    <row r="63" spans="1:8" ht="76.5">
      <c r="A63" s="8">
        <v>11</v>
      </c>
      <c r="B63" s="14" t="s">
        <v>198</v>
      </c>
      <c r="C63" s="20" t="s">
        <v>199</v>
      </c>
      <c r="D63" s="16">
        <v>1196599</v>
      </c>
      <c r="E63" s="16">
        <v>1160074.93</v>
      </c>
      <c r="F63" s="16">
        <v>1157890.3899999999</v>
      </c>
      <c r="G63" s="17">
        <f t="shared" ref="G63:G70" si="7">F63/D63*100%</f>
        <v>0.96765114294763732</v>
      </c>
      <c r="H63" s="7"/>
    </row>
    <row r="64" spans="1:8" s="26" customFormat="1" ht="38.25" outlineLevel="1">
      <c r="B64" s="21" t="s">
        <v>200</v>
      </c>
      <c r="C64" s="22" t="s">
        <v>201</v>
      </c>
      <c r="D64" s="23">
        <v>1150699</v>
      </c>
      <c r="E64" s="23">
        <v>1114174.93</v>
      </c>
      <c r="F64" s="23">
        <v>1111990.3899999999</v>
      </c>
      <c r="G64" s="24">
        <f t="shared" si="7"/>
        <v>0.9663607859222958</v>
      </c>
      <c r="H64" s="25"/>
    </row>
    <row r="65" spans="1:8" s="26" customFormat="1" outlineLevel="1">
      <c r="B65" s="21"/>
      <c r="C65" s="27" t="s">
        <v>381</v>
      </c>
      <c r="D65" s="43">
        <v>438319.55</v>
      </c>
      <c r="E65" s="43">
        <v>438319.55</v>
      </c>
      <c r="F65" s="43">
        <v>438319.55</v>
      </c>
      <c r="G65" s="44">
        <f t="shared" si="7"/>
        <v>1</v>
      </c>
      <c r="H65" s="25"/>
    </row>
    <row r="66" spans="1:8" s="26" customFormat="1" outlineLevel="1">
      <c r="B66" s="21"/>
      <c r="C66" s="28" t="s">
        <v>382</v>
      </c>
      <c r="D66" s="49">
        <v>712379.45</v>
      </c>
      <c r="E66" s="49">
        <v>675855.37999999989</v>
      </c>
      <c r="F66" s="49">
        <v>673670.83999999985</v>
      </c>
      <c r="G66" s="50">
        <f t="shared" si="7"/>
        <v>0.94566293286534286</v>
      </c>
      <c r="H66" s="25"/>
    </row>
    <row r="67" spans="1:8" s="26" customFormat="1" ht="51" outlineLevel="1">
      <c r="B67" s="21" t="s">
        <v>210</v>
      </c>
      <c r="C67" s="22" t="s">
        <v>211</v>
      </c>
      <c r="D67" s="23">
        <v>45900</v>
      </c>
      <c r="E67" s="23">
        <v>45900</v>
      </c>
      <c r="F67" s="23">
        <v>45900</v>
      </c>
      <c r="G67" s="24">
        <f t="shared" si="7"/>
        <v>1</v>
      </c>
      <c r="H67" s="25"/>
    </row>
    <row r="68" spans="1:8" s="26" customFormat="1" outlineLevel="2">
      <c r="B68" s="21"/>
      <c r="C68" s="28" t="s">
        <v>382</v>
      </c>
      <c r="D68" s="51">
        <v>45900</v>
      </c>
      <c r="E68" s="51">
        <v>45900</v>
      </c>
      <c r="F68" s="51">
        <v>45900</v>
      </c>
      <c r="G68" s="52">
        <f t="shared" si="7"/>
        <v>1</v>
      </c>
      <c r="H68" s="25"/>
    </row>
    <row r="69" spans="1:8" ht="51">
      <c r="A69" s="8">
        <v>12</v>
      </c>
      <c r="B69" s="14" t="s">
        <v>214</v>
      </c>
      <c r="C69" s="20" t="s">
        <v>215</v>
      </c>
      <c r="D69" s="16">
        <v>72185678</v>
      </c>
      <c r="E69" s="16">
        <v>70086842</v>
      </c>
      <c r="F69" s="16">
        <v>70086841.739999995</v>
      </c>
      <c r="G69" s="17">
        <f t="shared" si="7"/>
        <v>0.97092447812154636</v>
      </c>
      <c r="H69" s="7"/>
    </row>
    <row r="70" spans="1:8" s="26" customFormat="1" ht="38.25" outlineLevel="1">
      <c r="B70" s="21" t="s">
        <v>216</v>
      </c>
      <c r="C70" s="22" t="s">
        <v>217</v>
      </c>
      <c r="D70" s="23">
        <v>55609562</v>
      </c>
      <c r="E70" s="23">
        <v>54111056</v>
      </c>
      <c r="F70" s="23">
        <v>54111056</v>
      </c>
      <c r="G70" s="24">
        <f t="shared" si="7"/>
        <v>0.97305308752476782</v>
      </c>
      <c r="H70" s="25"/>
    </row>
    <row r="71" spans="1:8" s="26" customFormat="1" outlineLevel="1">
      <c r="B71" s="21"/>
      <c r="C71" s="29" t="s">
        <v>383</v>
      </c>
      <c r="D71" s="41">
        <v>504600</v>
      </c>
      <c r="E71" s="41">
        <v>504600</v>
      </c>
      <c r="F71" s="41">
        <v>504600</v>
      </c>
      <c r="G71" s="42">
        <f t="shared" ref="G71:G73" si="8">F71/D71*100%</f>
        <v>1</v>
      </c>
      <c r="H71" s="25"/>
    </row>
    <row r="72" spans="1:8" s="26" customFormat="1" outlineLevel="1">
      <c r="B72" s="21"/>
      <c r="C72" s="27" t="s">
        <v>381</v>
      </c>
      <c r="D72" s="46">
        <v>17104260</v>
      </c>
      <c r="E72" s="46">
        <v>16167627</v>
      </c>
      <c r="F72" s="46">
        <v>16167627</v>
      </c>
      <c r="G72" s="45">
        <f t="shared" si="8"/>
        <v>0.94523978237000605</v>
      </c>
      <c r="H72" s="25"/>
    </row>
    <row r="73" spans="1:8" s="26" customFormat="1" outlineLevel="1">
      <c r="B73" s="21"/>
      <c r="C73" s="28" t="s">
        <v>382</v>
      </c>
      <c r="D73" s="51">
        <v>38000702</v>
      </c>
      <c r="E73" s="51">
        <v>37438829</v>
      </c>
      <c r="F73" s="51">
        <v>37438829</v>
      </c>
      <c r="G73" s="52">
        <f t="shared" si="8"/>
        <v>0.98521414157033205</v>
      </c>
      <c r="H73" s="25"/>
    </row>
    <row r="74" spans="1:8" s="26" customFormat="1" ht="51" outlineLevel="1">
      <c r="B74" s="21" t="s">
        <v>244</v>
      </c>
      <c r="C74" s="22" t="s">
        <v>245</v>
      </c>
      <c r="D74" s="23">
        <v>11133100</v>
      </c>
      <c r="E74" s="23">
        <v>10844014</v>
      </c>
      <c r="F74" s="23">
        <v>10844014</v>
      </c>
      <c r="G74" s="24">
        <f>F74/D74*100%</f>
        <v>0.97403364741177212</v>
      </c>
      <c r="H74" s="25"/>
    </row>
    <row r="75" spans="1:8" s="26" customFormat="1" outlineLevel="1">
      <c r="B75" s="21"/>
      <c r="C75" s="27" t="s">
        <v>381</v>
      </c>
      <c r="D75" s="46">
        <v>1577680</v>
      </c>
      <c r="E75" s="46">
        <v>1545652</v>
      </c>
      <c r="F75" s="46">
        <v>1545652</v>
      </c>
      <c r="G75" s="45">
        <f t="shared" ref="G75:G76" si="9">F75/D75*100%</f>
        <v>0.97969930530906135</v>
      </c>
      <c r="H75" s="25"/>
    </row>
    <row r="76" spans="1:8" s="26" customFormat="1" outlineLevel="1">
      <c r="B76" s="21"/>
      <c r="C76" s="28" t="s">
        <v>382</v>
      </c>
      <c r="D76" s="51">
        <v>9555420</v>
      </c>
      <c r="E76" s="51">
        <v>9298362</v>
      </c>
      <c r="F76" s="51">
        <v>9298362</v>
      </c>
      <c r="G76" s="52">
        <f t="shared" si="9"/>
        <v>0.97309819976515943</v>
      </c>
      <c r="H76" s="25"/>
    </row>
    <row r="77" spans="1:8" s="26" customFormat="1" ht="38.25" outlineLevel="1">
      <c r="B77" s="21" t="s">
        <v>251</v>
      </c>
      <c r="C77" s="22" t="s">
        <v>252</v>
      </c>
      <c r="D77" s="23">
        <v>85000</v>
      </c>
      <c r="E77" s="23">
        <v>85000</v>
      </c>
      <c r="F77" s="23">
        <v>85000</v>
      </c>
      <c r="G77" s="24">
        <f>F77/D77*100%</f>
        <v>1</v>
      </c>
      <c r="H77" s="25"/>
    </row>
    <row r="78" spans="1:8" outlineLevel="2">
      <c r="B78" s="14"/>
      <c r="C78" s="28" t="s">
        <v>382</v>
      </c>
      <c r="D78" s="49">
        <v>85000</v>
      </c>
      <c r="E78" s="49">
        <v>85000</v>
      </c>
      <c r="F78" s="49">
        <v>85000</v>
      </c>
      <c r="G78" s="50">
        <f>F78/D78*100%</f>
        <v>1</v>
      </c>
      <c r="H78" s="7"/>
    </row>
    <row r="79" spans="1:8" s="26" customFormat="1" ht="51" customHeight="1" outlineLevel="1">
      <c r="B79" s="21" t="s">
        <v>257</v>
      </c>
      <c r="C79" s="22" t="s">
        <v>258</v>
      </c>
      <c r="D79" s="23">
        <v>5358016</v>
      </c>
      <c r="E79" s="23">
        <v>5046772</v>
      </c>
      <c r="F79" s="23">
        <v>5046771.74</v>
      </c>
      <c r="G79" s="24">
        <f>F79/D79*100%</f>
        <v>0.94191053927423884</v>
      </c>
      <c r="H79" s="25"/>
    </row>
    <row r="80" spans="1:8" outlineLevel="2">
      <c r="B80" s="14"/>
      <c r="C80" s="28" t="s">
        <v>382</v>
      </c>
      <c r="D80" s="51">
        <v>5358016</v>
      </c>
      <c r="E80" s="51">
        <v>5046772</v>
      </c>
      <c r="F80" s="51">
        <v>5046771.74</v>
      </c>
      <c r="G80" s="52">
        <f>F80/D80*100%</f>
        <v>0.94191053927423884</v>
      </c>
      <c r="H80" s="7"/>
    </row>
    <row r="81" spans="1:8" ht="51">
      <c r="A81" s="8">
        <v>13</v>
      </c>
      <c r="B81" s="14" t="s">
        <v>263</v>
      </c>
      <c r="C81" s="20" t="s">
        <v>264</v>
      </c>
      <c r="D81" s="16">
        <v>576450</v>
      </c>
      <c r="E81" s="16">
        <v>576450</v>
      </c>
      <c r="F81" s="16">
        <v>576450</v>
      </c>
      <c r="G81" s="17">
        <f>F81/D81*100%</f>
        <v>1</v>
      </c>
      <c r="H81" s="7"/>
    </row>
    <row r="82" spans="1:8" outlineLevel="2">
      <c r="B82" s="14"/>
      <c r="C82" s="29" t="s">
        <v>383</v>
      </c>
      <c r="D82" s="31">
        <v>178406.48</v>
      </c>
      <c r="E82" s="31">
        <v>178406.48</v>
      </c>
      <c r="F82" s="31">
        <v>178406.48</v>
      </c>
      <c r="G82" s="32">
        <f t="shared" ref="G82:G84" si="10">F82/D82*100%</f>
        <v>1</v>
      </c>
      <c r="H82" s="7"/>
    </row>
    <row r="83" spans="1:8" outlineLevel="2">
      <c r="B83" s="14"/>
      <c r="C83" s="27" t="s">
        <v>381</v>
      </c>
      <c r="D83" s="33">
        <v>276182</v>
      </c>
      <c r="E83" s="33">
        <v>276182</v>
      </c>
      <c r="F83" s="33">
        <v>276182</v>
      </c>
      <c r="G83" s="34">
        <f t="shared" si="10"/>
        <v>1</v>
      </c>
      <c r="H83" s="7"/>
    </row>
    <row r="84" spans="1:8" outlineLevel="2">
      <c r="B84" s="14"/>
      <c r="C84" s="28" t="s">
        <v>382</v>
      </c>
      <c r="D84" s="35">
        <v>121861.52000000002</v>
      </c>
      <c r="E84" s="35">
        <v>121861.52000000002</v>
      </c>
      <c r="F84" s="35">
        <v>121861.52000000002</v>
      </c>
      <c r="G84" s="36">
        <f t="shared" si="10"/>
        <v>1</v>
      </c>
      <c r="H84" s="7"/>
    </row>
    <row r="85" spans="1:8" ht="51">
      <c r="A85" s="8">
        <v>14</v>
      </c>
      <c r="B85" s="14" t="s">
        <v>271</v>
      </c>
      <c r="C85" s="20" t="s">
        <v>272</v>
      </c>
      <c r="D85" s="16">
        <v>22714364.710000001</v>
      </c>
      <c r="E85" s="16">
        <v>21398855.050000001</v>
      </c>
      <c r="F85" s="16">
        <v>21393660.77</v>
      </c>
      <c r="G85" s="17">
        <f>F85/D85*100%</f>
        <v>0.94185600359676525</v>
      </c>
      <c r="H85" s="7"/>
    </row>
    <row r="86" spans="1:8">
      <c r="B86" s="14"/>
      <c r="C86" s="27" t="s">
        <v>381</v>
      </c>
      <c r="D86" s="43">
        <v>14476810.109999999</v>
      </c>
      <c r="E86" s="43">
        <v>13587314.83</v>
      </c>
      <c r="F86" s="43">
        <v>13587314.83</v>
      </c>
      <c r="G86" s="44">
        <f t="shared" ref="G86:G87" si="11">F86/D86*100%</f>
        <v>0.93855723234322375</v>
      </c>
      <c r="H86" s="7"/>
    </row>
    <row r="87" spans="1:8">
      <c r="B87" s="14"/>
      <c r="C87" s="28" t="s">
        <v>382</v>
      </c>
      <c r="D87" s="49">
        <v>8237554.6000000015</v>
      </c>
      <c r="E87" s="49">
        <v>7811540.2200000007</v>
      </c>
      <c r="F87" s="49">
        <v>7806345.9399999995</v>
      </c>
      <c r="G87" s="50">
        <f t="shared" si="11"/>
        <v>0.94765331692004784</v>
      </c>
      <c r="H87" s="7"/>
    </row>
    <row r="88" spans="1:8" ht="63.75">
      <c r="A88" s="8">
        <v>15</v>
      </c>
      <c r="B88" s="14" t="s">
        <v>296</v>
      </c>
      <c r="C88" s="20" t="s">
        <v>297</v>
      </c>
      <c r="D88" s="16">
        <v>432000</v>
      </c>
      <c r="E88" s="16">
        <v>209014.33</v>
      </c>
      <c r="F88" s="16">
        <v>208717.16</v>
      </c>
      <c r="G88" s="17">
        <f t="shared" ref="G88:G95" si="12">F88/D88*100%</f>
        <v>0.4831415740740741</v>
      </c>
      <c r="H88" s="7"/>
    </row>
    <row r="89" spans="1:8" outlineLevel="2">
      <c r="B89" s="14"/>
      <c r="C89" s="28" t="s">
        <v>382</v>
      </c>
      <c r="D89" s="49">
        <v>432000</v>
      </c>
      <c r="E89" s="49">
        <v>209014.33</v>
      </c>
      <c r="F89" s="49">
        <v>208717.16</v>
      </c>
      <c r="G89" s="50">
        <f t="shared" si="12"/>
        <v>0.4831415740740741</v>
      </c>
      <c r="H89" s="7"/>
    </row>
    <row r="90" spans="1:8" ht="51">
      <c r="A90" s="8">
        <v>16</v>
      </c>
      <c r="B90" s="14" t="s">
        <v>300</v>
      </c>
      <c r="C90" s="20" t="s">
        <v>301</v>
      </c>
      <c r="D90" s="16">
        <v>99676500</v>
      </c>
      <c r="E90" s="16">
        <v>93923426.090000004</v>
      </c>
      <c r="F90" s="16">
        <f>F91+F92</f>
        <v>93923426.090000004</v>
      </c>
      <c r="G90" s="17">
        <f t="shared" si="12"/>
        <v>0.94228254493285779</v>
      </c>
      <c r="H90" s="7"/>
    </row>
    <row r="91" spans="1:8">
      <c r="B91" s="14"/>
      <c r="C91" s="29" t="s">
        <v>383</v>
      </c>
      <c r="D91" s="39">
        <v>22456700</v>
      </c>
      <c r="E91" s="39">
        <v>18196519.16</v>
      </c>
      <c r="F91" s="39">
        <v>18196519.16</v>
      </c>
      <c r="G91" s="40">
        <f t="shared" si="12"/>
        <v>0.81029354980918833</v>
      </c>
      <c r="H91" s="7"/>
    </row>
    <row r="92" spans="1:8">
      <c r="B92" s="14"/>
      <c r="C92" s="27" t="s">
        <v>381</v>
      </c>
      <c r="D92" s="43">
        <v>77219800</v>
      </c>
      <c r="E92" s="43">
        <v>75726906.930000007</v>
      </c>
      <c r="F92" s="43">
        <v>75726906.930000007</v>
      </c>
      <c r="G92" s="44">
        <f t="shared" si="12"/>
        <v>0.98066696533790565</v>
      </c>
      <c r="H92" s="7"/>
    </row>
    <row r="93" spans="1:8" ht="63.75">
      <c r="A93" s="8">
        <v>17</v>
      </c>
      <c r="B93" s="14" t="s">
        <v>331</v>
      </c>
      <c r="C93" s="20" t="s">
        <v>332</v>
      </c>
      <c r="D93" s="16">
        <v>80000</v>
      </c>
      <c r="E93" s="16">
        <v>80000</v>
      </c>
      <c r="F93" s="16">
        <v>80000</v>
      </c>
      <c r="G93" s="17">
        <f t="shared" si="12"/>
        <v>1</v>
      </c>
      <c r="H93" s="7"/>
    </row>
    <row r="94" spans="1:8" outlineLevel="2">
      <c r="B94" s="14"/>
      <c r="C94" s="28" t="s">
        <v>382</v>
      </c>
      <c r="D94" s="49">
        <v>80000</v>
      </c>
      <c r="E94" s="49">
        <v>80000</v>
      </c>
      <c r="F94" s="49">
        <v>80000</v>
      </c>
      <c r="G94" s="50">
        <f t="shared" si="12"/>
        <v>1</v>
      </c>
      <c r="H94" s="7"/>
    </row>
    <row r="95" spans="1:8" ht="76.5">
      <c r="A95" s="8">
        <v>18</v>
      </c>
      <c r="B95" s="14" t="s">
        <v>335</v>
      </c>
      <c r="C95" s="20" t="s">
        <v>336</v>
      </c>
      <c r="D95" s="16">
        <v>35236780</v>
      </c>
      <c r="E95" s="16">
        <v>2792450.86</v>
      </c>
      <c r="F95" s="16">
        <v>94450.86</v>
      </c>
      <c r="G95" s="17">
        <f t="shared" si="12"/>
        <v>2.6804622896870827E-3</v>
      </c>
      <c r="H95" s="7"/>
    </row>
    <row r="96" spans="1:8">
      <c r="B96" s="14"/>
      <c r="C96" s="29" t="s">
        <v>383</v>
      </c>
      <c r="D96" s="39">
        <v>20353047.280000001</v>
      </c>
      <c r="E96" s="39">
        <v>0</v>
      </c>
      <c r="F96" s="39">
        <v>0</v>
      </c>
      <c r="G96" s="40">
        <f t="shared" ref="G96:G98" si="13">F96/D96*100%</f>
        <v>0</v>
      </c>
      <c r="H96" s="7"/>
    </row>
    <row r="97" spans="1:8">
      <c r="B97" s="14"/>
      <c r="C97" s="27" t="s">
        <v>381</v>
      </c>
      <c r="D97" s="43">
        <v>4470812.72</v>
      </c>
      <c r="E97" s="43">
        <v>0</v>
      </c>
      <c r="F97" s="43">
        <v>0</v>
      </c>
      <c r="G97" s="44">
        <f t="shared" si="13"/>
        <v>0</v>
      </c>
      <c r="H97" s="7"/>
    </row>
    <row r="98" spans="1:8">
      <c r="B98" s="14"/>
      <c r="C98" s="28" t="s">
        <v>382</v>
      </c>
      <c r="D98" s="49">
        <v>10412920</v>
      </c>
      <c r="E98" s="49">
        <v>2792450.86</v>
      </c>
      <c r="F98" s="49">
        <v>94450.86</v>
      </c>
      <c r="G98" s="50">
        <f t="shared" si="13"/>
        <v>9.0705450536448951E-3</v>
      </c>
      <c r="H98" s="7"/>
    </row>
    <row r="99" spans="1:8" ht="51">
      <c r="A99" s="8">
        <v>19</v>
      </c>
      <c r="B99" s="14" t="s">
        <v>341</v>
      </c>
      <c r="C99" s="15" t="s">
        <v>342</v>
      </c>
      <c r="D99" s="16">
        <v>11336580</v>
      </c>
      <c r="E99" s="16">
        <v>11323416.67</v>
      </c>
      <c r="F99" s="16">
        <v>11323416.67</v>
      </c>
      <c r="G99" s="17">
        <f>F99/D99*100%</f>
        <v>0.9988388623376715</v>
      </c>
      <c r="H99" s="7"/>
    </row>
    <row r="100" spans="1:8">
      <c r="B100" s="14"/>
      <c r="C100" s="29" t="s">
        <v>383</v>
      </c>
      <c r="D100" s="39">
        <v>8729167</v>
      </c>
      <c r="E100" s="39">
        <v>8719030.8399999999</v>
      </c>
      <c r="F100" s="39">
        <v>8719030.8399999999</v>
      </c>
      <c r="G100" s="40">
        <f t="shared" ref="G100:G101" si="14">F100/D100*100%</f>
        <v>0.99883881703718125</v>
      </c>
      <c r="H100" s="7"/>
    </row>
    <row r="101" spans="1:8">
      <c r="B101" s="14"/>
      <c r="C101" s="27" t="s">
        <v>381</v>
      </c>
      <c r="D101" s="43">
        <v>2607413</v>
      </c>
      <c r="E101" s="43">
        <v>2604385.83</v>
      </c>
      <c r="F101" s="43">
        <v>2604385.83</v>
      </c>
      <c r="G101" s="44">
        <f t="shared" si="14"/>
        <v>0.99883901399586494</v>
      </c>
      <c r="H101" s="7"/>
    </row>
    <row r="102" spans="1:8" ht="12.75" customHeight="1">
      <c r="B102" s="90" t="s">
        <v>345</v>
      </c>
      <c r="C102" s="91"/>
      <c r="D102" s="53">
        <v>622771093.52999997</v>
      </c>
      <c r="E102" s="53">
        <v>574271635.89999998</v>
      </c>
      <c r="F102" s="53">
        <f>F99+F95+F93+F90+F88+F85+F81+F69+F63+F46+F42+F31+F28+F26+F24+F22+F20+F18+F7</f>
        <v>571474187.96000004</v>
      </c>
      <c r="G102" s="54">
        <f>F102/D102*100%</f>
        <v>0.91763120333791015</v>
      </c>
      <c r="H102" s="7"/>
    </row>
    <row r="103" spans="1:8" ht="12.75" customHeight="1">
      <c r="B103" s="7"/>
      <c r="C103" s="29" t="s">
        <v>383</v>
      </c>
      <c r="D103" s="37">
        <f>D100+D96+D91+D82+D71+D56+D43+D39+D12</f>
        <v>57661574.75999999</v>
      </c>
      <c r="E103" s="37">
        <f t="shared" ref="E103:F103" si="15">E100+E96+E91+E82+E71+E56+E43+E39+E12</f>
        <v>32975148.879999999</v>
      </c>
      <c r="F103" s="37">
        <f t="shared" si="15"/>
        <v>32975148.879999999</v>
      </c>
      <c r="G103" s="38">
        <f t="shared" ref="G103:G105" si="16">F103/D103*100%</f>
        <v>0.57187388685185481</v>
      </c>
      <c r="H103" s="7"/>
    </row>
    <row r="104" spans="1:8">
      <c r="C104" s="27" t="s">
        <v>381</v>
      </c>
      <c r="D104" s="47">
        <f>D101+D97+D92+D86+D83+D75+D72+D65+D61+D57+D48+D44+D40+D29+D16+D13+D9</f>
        <v>376310438.24999994</v>
      </c>
      <c r="E104" s="47">
        <f t="shared" ref="E104:F104" si="17">E101+E97+E92+E86+E83+E75+E72+E65+E61+E57+E48+E44+E40+E29+E16+E13+E9</f>
        <v>366850245.25999999</v>
      </c>
      <c r="F104" s="47">
        <f t="shared" si="17"/>
        <v>366816204.49000001</v>
      </c>
      <c r="G104" s="48">
        <f t="shared" si="16"/>
        <v>0.97477020886225729</v>
      </c>
    </row>
    <row r="105" spans="1:8">
      <c r="C105" s="28" t="s">
        <v>382</v>
      </c>
      <c r="D105" s="55">
        <f>D102-D103-D104</f>
        <v>188799080.52000004</v>
      </c>
      <c r="E105" s="55">
        <f t="shared" ref="E105:F105" si="18">E102-E103-E104</f>
        <v>174446241.75999999</v>
      </c>
      <c r="F105" s="55">
        <f t="shared" si="18"/>
        <v>171682834.59000003</v>
      </c>
      <c r="G105" s="56">
        <f t="shared" si="16"/>
        <v>0.90934147622510886</v>
      </c>
    </row>
    <row r="106" spans="1:8">
      <c r="F106" s="59"/>
    </row>
    <row r="107" spans="1:8">
      <c r="C107" s="8" t="s">
        <v>385</v>
      </c>
      <c r="D107" s="57">
        <v>476461666.13999999</v>
      </c>
    </row>
    <row r="108" spans="1:8">
      <c r="C108" s="8" t="s">
        <v>384</v>
      </c>
      <c r="D108" s="57">
        <v>50469174.479999997</v>
      </c>
    </row>
    <row r="110" spans="1:8">
      <c r="D110" s="58">
        <f>D107-D108+D105</f>
        <v>614791572.18000007</v>
      </c>
    </row>
    <row r="112" spans="1:8">
      <c r="D112" s="59">
        <f>D102-D11</f>
        <v>577478193.52999997</v>
      </c>
      <c r="E112" s="59">
        <f t="shared" ref="E112:F112" si="19">E102-E11</f>
        <v>528978735.89999998</v>
      </c>
      <c r="F112" s="59">
        <f t="shared" si="19"/>
        <v>526181287.96000004</v>
      </c>
      <c r="G112" s="54">
        <f>F112/D112*100%</f>
        <v>0.91117083528915099</v>
      </c>
    </row>
  </sheetData>
  <mergeCells count="11">
    <mergeCell ref="B102:C102"/>
    <mergeCell ref="E5:E6"/>
    <mergeCell ref="F5:F6"/>
    <mergeCell ref="D5:D6"/>
    <mergeCell ref="B1:C1"/>
    <mergeCell ref="B2:F2"/>
    <mergeCell ref="B3:F3"/>
    <mergeCell ref="B4:G4"/>
    <mergeCell ref="B5:B6"/>
    <mergeCell ref="C5:C6"/>
    <mergeCell ref="G5:G6"/>
  </mergeCells>
  <pageMargins left="0.78740157480314965" right="0" top="0" bottom="0" header="0" footer="0"/>
  <pageSetup paperSize="9" scale="76" fitToHeight="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8&lt;/string&gt;&#10;    &lt;string&gt;31.12.2018&lt;/string&gt;&#10;  &lt;/DateInfo&gt;&#10;  &lt;Code&gt;2456058_3HZ0KZDYM&lt;/Code&gt;&#10;  &lt;ObjectCode&gt;SQUERY_ANAL_ISP_BUDG&lt;/ObjectCode&gt;&#10;  &lt;DocName&gt;Вариант_10.05.2012_09_47_23&lt;/DocName&gt;&#10;  &lt;VariantName&gt;Вариант_10.05.2012_09:47:23&lt;/VariantName&gt;&#10;  &lt;VariantLink&gt;14462412&lt;/VariantLink&gt;&#10;  &lt;SvodReportLink xsi:nil=&quot;true&quot; /&gt;&#10;  &lt;ReportLink&gt;197757&lt;/ReportLink&gt;&#10;  &lt;Note&gt;01.01.2018 - 31.12.2018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2D92C0D-FD49-4D37-B257-A8E948012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без учета счетов бюджета</vt:lpstr>
      <vt:lpstr>Лист1</vt:lpstr>
      <vt:lpstr>ЦП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cp:lastModifiedBy>ignatievatg</cp:lastModifiedBy>
  <cp:lastPrinted>2019-03-11T12:38:21Z</cp:lastPrinted>
  <dcterms:created xsi:type="dcterms:W3CDTF">2019-01-15T11:41:12Z</dcterms:created>
  <dcterms:modified xsi:type="dcterms:W3CDTF">2019-11-29T12:55:31Z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Вариант_10.05.2012_09_47_23</vt:lpwstr>
  </property>
  <property fmtid="{D5CDD505-2E9C-101B-9397-08002B2CF9AE}" pid="3" name="Версия клиента">
    <vt:lpwstr>18.4.20.12170</vt:lpwstr>
  </property>
  <property fmtid="{D5CDD505-2E9C-101B-9397-08002B2CF9AE}" pid="4" name="Версия базы">
    <vt:lpwstr>18.4.4444.2038460</vt:lpwstr>
  </property>
  <property fmtid="{D5CDD505-2E9C-101B-9397-08002B2CF9AE}" pid="5" name="Тип сервера">
    <vt:lpwstr>MSSQL</vt:lpwstr>
  </property>
  <property fmtid="{D5CDD505-2E9C-101B-9397-08002B2CF9AE}" pid="6" name="Сервер">
    <vt:lpwstr>fileserver\ks</vt:lpwstr>
  </property>
  <property fmtid="{D5CDD505-2E9C-101B-9397-08002B2CF9AE}" pid="7" name="База">
    <vt:lpwstr>ks_2018</vt:lpwstr>
  </property>
  <property fmtid="{D5CDD505-2E9C-101B-9397-08002B2CF9AE}" pid="8" name="Пользователь">
    <vt:lpwstr>bud1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Вариант_10.05.2012_09:47:23</vt:lpwstr>
  </property>
  <property fmtid="{D5CDD505-2E9C-101B-9397-08002B2CF9AE}" pid="11" name="Код отчета">
    <vt:lpwstr>2456058_3HZ0KZDYM</vt:lpwstr>
  </property>
  <property fmtid="{D5CDD505-2E9C-101B-9397-08002B2CF9AE}" pid="12" name="Локальная база">
    <vt:lpwstr>не используется</vt:lpwstr>
  </property>
</Properties>
</file>