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120" yWindow="105" windowWidth="15120" windowHeight="8010"/>
  </bookViews>
  <sheets>
    <sheet name="уточн на июль кратк" sheetId="32" r:id="rId1"/>
  </sheets>
  <calcPr calcId="125725"/>
</workbook>
</file>

<file path=xl/calcChain.xml><?xml version="1.0" encoding="utf-8"?>
<calcChain xmlns="http://schemas.openxmlformats.org/spreadsheetml/2006/main">
  <c r="B101" i="32"/>
  <c r="B92"/>
  <c r="B99"/>
  <c r="B98" s="1"/>
  <c r="B155" l="1"/>
  <c r="B154" s="1"/>
  <c r="B153" s="1"/>
  <c r="B150"/>
  <c r="B127"/>
  <c r="B117"/>
  <c r="B107"/>
  <c r="B86"/>
  <c r="B85" s="1"/>
  <c r="B84" s="1"/>
  <c r="B83" s="1"/>
  <c r="C103" l="1"/>
  <c r="D103"/>
  <c r="B11"/>
  <c r="B148" l="1"/>
  <c r="B143"/>
  <c r="B61"/>
  <c r="B60" s="1"/>
  <c r="B59" s="1"/>
  <c r="B57"/>
  <c r="B96"/>
  <c r="B135"/>
  <c r="B133"/>
  <c r="B130"/>
  <c r="B165"/>
  <c r="B208"/>
  <c r="B206"/>
  <c r="B205" s="1"/>
  <c r="B141"/>
  <c r="C175"/>
  <c r="B140" l="1"/>
  <c r="B147"/>
  <c r="B91"/>
  <c r="B90" s="1"/>
  <c r="B204"/>
  <c r="B203" s="1"/>
  <c r="B146" l="1"/>
  <c r="B145" s="1"/>
  <c r="B129" l="1"/>
  <c r="B113"/>
  <c r="C185"/>
  <c r="C184" s="1"/>
  <c r="C183" s="1"/>
  <c r="C182" s="1"/>
  <c r="B55"/>
  <c r="B199"/>
  <c r="B198" s="1"/>
  <c r="B197" s="1"/>
  <c r="B196" s="1"/>
  <c r="B195" s="1"/>
  <c r="B162"/>
  <c r="B161" s="1"/>
  <c r="B160" s="1"/>
  <c r="B159" s="1"/>
  <c r="B158" s="1"/>
  <c r="B157" s="1"/>
  <c r="B81"/>
  <c r="B79"/>
  <c r="C172" l="1"/>
  <c r="C171" s="1"/>
  <c r="C170" s="1"/>
  <c r="C169" s="1"/>
  <c r="C193" s="1"/>
  <c r="B78"/>
  <c r="B77" s="1"/>
  <c r="B76" s="1"/>
  <c r="B75" s="1"/>
  <c r="B88" s="1"/>
  <c r="B121"/>
  <c r="C220"/>
  <c r="D220"/>
  <c r="C210"/>
  <c r="D210"/>
  <c r="C216"/>
  <c r="D216"/>
  <c r="D169"/>
  <c r="D193" s="1"/>
  <c r="C167"/>
  <c r="D167"/>
  <c r="D101"/>
  <c r="C101"/>
  <c r="D88"/>
  <c r="C88"/>
  <c r="D73"/>
  <c r="C73"/>
  <c r="D70"/>
  <c r="C70"/>
  <c r="C67"/>
  <c r="D67"/>
  <c r="D42"/>
  <c r="D38" s="1"/>
  <c r="D46" s="1"/>
  <c r="C42"/>
  <c r="C38" s="1"/>
  <c r="D31"/>
  <c r="D47" s="1"/>
  <c r="C31"/>
  <c r="C47" s="1"/>
  <c r="D24"/>
  <c r="D26" s="1"/>
  <c r="D27" s="1"/>
  <c r="D29" s="1"/>
  <c r="C24"/>
  <c r="D21"/>
  <c r="C21"/>
  <c r="D18"/>
  <c r="C18"/>
  <c r="D15"/>
  <c r="C15"/>
  <c r="D11"/>
  <c r="C11"/>
  <c r="C8" s="1"/>
  <c r="C32" s="1"/>
  <c r="D10"/>
  <c r="C10"/>
  <c r="D6"/>
  <c r="C6"/>
  <c r="B213"/>
  <c r="B64"/>
  <c r="B63" s="1"/>
  <c r="B109"/>
  <c r="B106" s="1"/>
  <c r="B123"/>
  <c r="B173"/>
  <c r="B175"/>
  <c r="B177"/>
  <c r="B191"/>
  <c r="B190" s="1"/>
  <c r="B189" s="1"/>
  <c r="B220"/>
  <c r="B216"/>
  <c r="B210"/>
  <c r="B73"/>
  <c r="B70"/>
  <c r="B42"/>
  <c r="B38" s="1"/>
  <c r="B31"/>
  <c r="B47" s="1"/>
  <c r="B30"/>
  <c r="B27"/>
  <c r="B24"/>
  <c r="B21"/>
  <c r="B18"/>
  <c r="B15"/>
  <c r="B10"/>
  <c r="B12" s="1"/>
  <c r="B8"/>
  <c r="B9" s="1"/>
  <c r="B6"/>
  <c r="B120" l="1"/>
  <c r="B119" s="1"/>
  <c r="B46"/>
  <c r="B54"/>
  <c r="B53" s="1"/>
  <c r="B52" s="1"/>
  <c r="B67" s="1"/>
  <c r="D12"/>
  <c r="B105"/>
  <c r="B172"/>
  <c r="B171" s="1"/>
  <c r="B170" s="1"/>
  <c r="B169" s="1"/>
  <c r="D35"/>
  <c r="D36" s="1"/>
  <c r="C46"/>
  <c r="C35"/>
  <c r="C36" s="1"/>
  <c r="C48"/>
  <c r="C12"/>
  <c r="D221"/>
  <c r="D222" s="1"/>
  <c r="C221"/>
  <c r="C222" s="1"/>
  <c r="D30"/>
  <c r="D8"/>
  <c r="C49"/>
  <c r="C9"/>
  <c r="C33"/>
  <c r="B32"/>
  <c r="B33" s="1"/>
  <c r="B193" l="1"/>
  <c r="B104"/>
  <c r="B103" s="1"/>
  <c r="B48"/>
  <c r="B49" s="1"/>
  <c r="B35"/>
  <c r="B36" s="1"/>
  <c r="D32"/>
  <c r="D9"/>
  <c r="B167" l="1"/>
  <c r="B221"/>
  <c r="D48"/>
  <c r="D49" s="1"/>
  <c r="D33"/>
  <c r="B222" l="1"/>
</calcChain>
</file>

<file path=xl/sharedStrings.xml><?xml version="1.0" encoding="utf-8"?>
<sst xmlns="http://schemas.openxmlformats.org/spreadsheetml/2006/main" count="221" uniqueCount="171">
  <si>
    <t>Наименование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</si>
  <si>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</si>
  <si>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</si>
  <si>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</si>
  <si>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</si>
  <si>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</si>
  <si>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</si>
  <si>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</si>
  <si>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</si>
  <si>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</si>
  <si>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</si>
  <si>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</si>
  <si>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</si>
  <si>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</si>
  <si>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Изменение прочих остатков средств бюджетов муниципальных районов</t>
  </si>
  <si>
    <t>изменения</t>
  </si>
  <si>
    <t>Безвозмездные поступления  (проект )</t>
  </si>
  <si>
    <t xml:space="preserve">Дотации бюджетам субъектов Российской Федерации и муниципальных образований </t>
  </si>
  <si>
    <t>итого 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</si>
  <si>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</si>
  <si>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итого 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</si>
  <si>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</si>
  <si>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итого Субвенции бюджетам субъектов Российской Федерации и муниципальных образований</t>
  </si>
  <si>
    <t>Иные межбюджетные трансферты</t>
  </si>
  <si>
    <t xml:space="preserve">изменения                               </t>
  </si>
  <si>
    <t>итого Иные межбюджетные трансферты</t>
  </si>
  <si>
    <t>в т.ч.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</si>
  <si>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итого Межбюджетные трансферты, передаваемые бюджетам муниципальных районов из бюджетов поселений </t>
  </si>
  <si>
    <r>
      <t xml:space="preserve">ВОЗВРАТ </t>
    </r>
    <r>
      <rPr>
        <sz val="12"/>
        <rFont val="Times New Roman"/>
        <family val="1"/>
        <charset val="204"/>
      </rPr>
      <t xml:space="preserve">остатков субсидий, субвенций и иных межбюджетных трансфертов, имеющих целевое назначение, прошлых лет </t>
    </r>
  </si>
  <si>
    <r>
      <t>ИТОГО ВОЗВРАТ ОСТАТКОВ СУБСИДИЙ, СУБВЕНЦИЙ И ИНЫХ МЕЖБЮДЖЕТНЫХ ТРАНСФЕРТОВ, ИМЕЮЩИХ ЦЕЛЕВОЕ НАЗНАЧЕНИЕ, ПРОШЛЫХ ЛЕТ    (КБК 892 21905000050000151)</t>
    </r>
    <r>
      <rPr>
        <sz val="12"/>
        <rFont val="Times New Roman"/>
        <family val="1"/>
        <charset val="204"/>
      </rPr>
      <t xml:space="preserve"> </t>
    </r>
  </si>
  <si>
    <t>изменения всего</t>
  </si>
  <si>
    <t>РАСХОДЫ</t>
  </si>
  <si>
    <t>Администрация района</t>
  </si>
  <si>
    <r>
      <t>Жилищно-коммунальное хозяйство</t>
    </r>
    <r>
      <rPr>
        <sz val="12"/>
        <color indexed="8"/>
        <rFont val="Times New Roman"/>
        <family val="1"/>
        <charset val="204"/>
      </rPr>
      <t xml:space="preserve"> (проект на Думу)</t>
    </r>
  </si>
  <si>
    <t>Комитет культуры и туризма</t>
  </si>
  <si>
    <t>Дефицит (проект)</t>
  </si>
  <si>
    <t>Всего доходов  с учетом дефицита (проект)</t>
  </si>
  <si>
    <t>итого доходов  (проект)</t>
  </si>
  <si>
    <r>
      <t>Национальная оборона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</si>
  <si>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>Национальная безопасность и правоохранительная деятельность</t>
    </r>
    <r>
      <rPr>
        <sz val="12"/>
        <color indexed="8"/>
        <rFont val="Times New Roman"/>
        <family val="1"/>
        <charset val="204"/>
      </rPr>
      <t xml:space="preserve">  (проект )</t>
    </r>
  </si>
  <si>
    <r>
      <t>Национальная экономика</t>
    </r>
    <r>
      <rPr>
        <sz val="12"/>
        <color indexed="8"/>
        <rFont val="Times New Roman"/>
        <family val="1"/>
        <charset val="204"/>
      </rPr>
      <t xml:space="preserve"> (проект )</t>
    </r>
  </si>
  <si>
    <t>Образование (проект )</t>
  </si>
  <si>
    <r>
      <t xml:space="preserve">Социальная политика 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</si>
  <si>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Культура, кинематография </t>
    </r>
    <r>
      <rPr>
        <sz val="12"/>
        <color indexed="8"/>
        <rFont val="Times New Roman"/>
        <family val="1"/>
        <charset val="204"/>
      </rPr>
      <t>(проект)</t>
    </r>
  </si>
  <si>
    <r>
      <t xml:space="preserve">Физическая культура и спорт </t>
    </r>
    <r>
      <rPr>
        <sz val="12"/>
        <color indexed="8"/>
        <rFont val="Times New Roman"/>
        <family val="1"/>
        <charset val="204"/>
      </rPr>
      <t>(проект)</t>
    </r>
  </si>
  <si>
    <t>увеличение</t>
  </si>
  <si>
    <t>уменьшение</t>
  </si>
  <si>
    <r>
      <t xml:space="preserve">Источники внутреннего финансирования дефицита </t>
    </r>
    <r>
      <rPr>
        <sz val="12"/>
        <rFont val="Times New Roman"/>
        <family val="1"/>
        <charset val="204"/>
      </rPr>
      <t>(проект)</t>
    </r>
  </si>
  <si>
    <r>
      <t xml:space="preserve">Межбюджетные трансферты общего характера бюджетам Субъектов Российской Федерации и муниципальных образований </t>
    </r>
    <r>
      <rPr>
        <sz val="12"/>
        <color indexed="8"/>
        <rFont val="Times New Roman"/>
        <family val="1"/>
        <charset val="204"/>
      </rPr>
      <t>(проект)</t>
    </r>
  </si>
  <si>
    <r>
      <t>Обслуживание государственного и муниципального долга</t>
    </r>
    <r>
      <rPr>
        <sz val="12"/>
        <color indexed="8"/>
        <rFont val="Times New Roman"/>
        <family val="1"/>
        <charset val="204"/>
      </rPr>
      <t xml:space="preserve"> (проект )</t>
    </r>
  </si>
  <si>
    <r>
      <t xml:space="preserve">ВСЕГО РАСХОДОВ </t>
    </r>
    <r>
      <rPr>
        <sz val="12"/>
        <rFont val="Times New Roman"/>
        <family val="1"/>
        <charset val="204"/>
      </rPr>
      <t xml:space="preserve"> (проект)</t>
    </r>
  </si>
  <si>
    <t>Комитет образования</t>
  </si>
  <si>
    <t>Администрация  муниципального района</t>
  </si>
  <si>
    <t>Общегосударственные вопросы (проект)</t>
  </si>
  <si>
    <t>итого Безвозмездные поступления от других бюджетов бюджетной системы Российской Федерации (проект)</t>
  </si>
  <si>
    <t>Администрация муниципального района</t>
  </si>
  <si>
    <t>Другие общегосударственные вопросы</t>
  </si>
  <si>
    <t>Муниципальная программа "Развитие системы управления муниципальным имуществом в Окуловском муниципальном районе на 2015-2022 годы"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</si>
  <si>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2015-2022 годы»</t>
  </si>
  <si>
    <t>Обеспечение содержания и увеличения срока эксплуатации муниципального имущества</t>
  </si>
  <si>
    <t>Выполнение других обязательств органов местного самоуправления</t>
  </si>
  <si>
    <t>Обеспечение деятельности учреждений дежурно-диспетчерского и служебного обеспечения</t>
  </si>
  <si>
    <t>Иные межбюджетные трансферты  на частичную компенсацию дополнительных расходов на повышение оплаты труда работников бюджетной сферы</t>
  </si>
  <si>
    <t>Дорожное хозяйство (дорожные фонды)</t>
  </si>
  <si>
    <t>Муниципальная программа «Развитие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2019-2022 годы»</t>
  </si>
  <si>
    <t>Осуществление дорожной деятельности в отношении автомобильных дорог общего пользования местного значения</t>
  </si>
  <si>
    <t xml:space="preserve">Ремонт автомобильных дорог </t>
  </si>
  <si>
    <t>Другие вопросы в области национальной экономики</t>
  </si>
  <si>
    <t>Муниципальная программа «Развитие системы управления муниципальным имуществом в Окуловском муниципальном районе на 2015-2022 годы»</t>
  </si>
  <si>
    <t>Обеспечение рационального и эффективного использования земельных участков</t>
  </si>
  <si>
    <t xml:space="preserve">Муниципальная программа  «Улучшение жилищных условий граждан и повышение качества жилищно-коммунальных услуг в Окуловском муниципальном районе на 2018-2022 годы» </t>
  </si>
  <si>
    <t xml:space="preserve">Подпрограмма  «Водоснабжение и водоотведение в Окуловском муниципальном районе на 2018-2022 годы» </t>
  </si>
  <si>
    <t>Выполнение работ по водолазному обследованию, обслуживанию и ремонту плотин, находящихся в реестре муниципального имущества района</t>
  </si>
  <si>
    <t>Подпрограмма «Энергосбережение и повышение энергетической эффективности в Окуловском муниципальном районе на 2018-2022 годы»</t>
  </si>
  <si>
    <t>Реализация мероприятий, направленных на энергосбережение и повышение энергетической эффективности в коммунальном комплексе</t>
  </si>
  <si>
    <t>Муниципальная программа «Развитие образования в Окуловском муниципальном районе до 2026 года»</t>
  </si>
  <si>
    <t>Подпрограмма "Обеспечение реализации муниципальной программы " Развитие образования в Окуловском муниципальном районе до 2026 года"</t>
  </si>
  <si>
    <t>Обеспечение деятельности муниципальных дошкольных образовательных организаций</t>
  </si>
  <si>
    <t>Ремонт зданий муниципальных бюджетных и автономных учреждений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</si>
  <si>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</si>
  <si>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Общее образование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</si>
  <si>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</si>
  <si>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Дополнительное образование детей</t>
  </si>
  <si>
    <t xml:space="preserve">Подпрограмма «Развитие дополнительного образования в Окуловском муниципальном районе» </t>
  </si>
  <si>
    <t>Муниципальная программа "Развитие культуры и туризма в Окуловском муниципальном районе на 2020-2024 годы"</t>
  </si>
  <si>
    <t>Подпрограмма "Развитие дополнительного образования в сфере культуры в Окуловском муниципальном районе на 2020-2024 годы"</t>
  </si>
  <si>
    <t>Молодежная политика</t>
  </si>
  <si>
    <t>Муниципальная программа "Развитие образования в Окуловском муниципальном районе до 2026 года"</t>
  </si>
  <si>
    <t>Реализация мероприятий по организации отдыха, оздоровления, занятости детей и подростков в каникулярное время</t>
  </si>
  <si>
    <t>Обеспечение деятельности муниципального автономного учреждения "Дом молодежи"</t>
  </si>
  <si>
    <t>Другие вопросы в области образования</t>
  </si>
  <si>
    <t>Культура</t>
  </si>
  <si>
    <t>Обеспечение деятельности муниципальных домов культуры, других учреждений культуры</t>
  </si>
  <si>
    <t>Обеспечение деятельности муниципальных библиотечно-информационных центров, библиотек</t>
  </si>
  <si>
    <t>Обеспечение деятельности межпоселенческого культурно-краеведческого центра</t>
  </si>
  <si>
    <t>Другие вопросы в области культуры, кинематографии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</si>
  <si>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</si>
  <si>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</si>
  <si>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</si>
  <si>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</si>
  <si>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Муниципальная программа "Обеспечение жильем молодых семей в Окуловском муниципальном районе на 2015-2022 годы"</t>
  </si>
  <si>
    <t>федеральные</t>
  </si>
  <si>
    <t>0701 1460103210 620</t>
  </si>
  <si>
    <t>Налоговые и неналоговые доходы (в ред. решения от 28.05.2020 №296 )</t>
  </si>
  <si>
    <t>Безвозмездные поступления (в ред. решения (в ред. решения от 28.05.2020 №296 )</t>
  </si>
  <si>
    <t>Безвозмездные поступления от других бюджетов бюджетной системы Российской Федерации  (в ред. Решения от 28.05.2020 №296 )</t>
  </si>
  <si>
    <t>итого доходов (в ред. решения от 28.05.2020 №296 )</t>
  </si>
  <si>
    <t>Дефицит(в ред. решения от 28.05.2020 №296 )</t>
  </si>
  <si>
    <t>Источники внутреннего финансирования дефицита (в ред. решения от 28.05.2020 №296 )</t>
  </si>
  <si>
    <t>Всего доходов  с учетом дефицита  (в ред. решения от 28.05.2020 №296 )</t>
  </si>
  <si>
    <t>ВСЕГО РАСХОДОВ  (в ред. решения от 28.05.2020 №296 )</t>
  </si>
  <si>
    <t>0804 1640103340 240</t>
  </si>
  <si>
    <t>0801 1610403310 610</t>
  </si>
  <si>
    <t>0801 1610403330 610</t>
  </si>
  <si>
    <t>0801 1610403350 610</t>
  </si>
  <si>
    <t>0701 1460171410 620</t>
  </si>
  <si>
    <t xml:space="preserve">заработная плата </t>
  </si>
  <si>
    <t>начисления</t>
  </si>
  <si>
    <t>0702 1410372230 622</t>
  </si>
  <si>
    <t>Реализация муниципального проекта "Твой школьный бюджет"</t>
  </si>
  <si>
    <t>0409 1200106900 240</t>
  </si>
  <si>
    <t>0409 1200206900 240</t>
  </si>
  <si>
    <t>0801 1610471410 620</t>
  </si>
  <si>
    <t>0702 1460171410 620</t>
  </si>
  <si>
    <t>1004 17001L4970 322</t>
  </si>
  <si>
    <t xml:space="preserve">областные </t>
  </si>
  <si>
    <t>район</t>
  </si>
  <si>
    <t>0113 9140071410 620</t>
  </si>
  <si>
    <t>0113 9140001980 240</t>
  </si>
  <si>
    <t>Федеральный проект "Культурная среда"</t>
  </si>
  <si>
    <t xml:space="preserve">0801 161А100000 </t>
  </si>
  <si>
    <t>Поддержка отрасли культуры (в рамках национального проекта "Культура" обеспечение учреждений культуры специализированным автотранспортом для обслуживания населения, в том числе сельского населения</t>
  </si>
  <si>
    <t>0801 161А155192 612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</si>
  <si>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</si>
  <si>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0701 1460270040 620</t>
  </si>
  <si>
    <t>0702 1460270040 620</t>
  </si>
  <si>
    <t>Иные межбюджетные трансферты в целях софинансирования в полном объёме проведения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Новгородской области в ноябре 2019 года за счет средств резервного фонда Правительства Российской Федерации</t>
  </si>
  <si>
    <t>0702 1460258261 620</t>
  </si>
  <si>
    <t>Федеральный проект «Информационная инфраструктура»</t>
  </si>
  <si>
    <t>Обеспечение развития информационно-телекоммуникационной инфраструктуры объектов общеобразовательных организаций</t>
  </si>
  <si>
    <t>1004 1460270010 310</t>
  </si>
  <si>
    <t>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информационно-телекоммуникационных сетей общего пользования, в том числе сети «Интернет», связанных с организацией дистанционного обучения в период ограничений, установленных в связи с введением режима повышенной готовности на территории Новгородской области</t>
  </si>
  <si>
    <t>0703 1620172250 610</t>
  </si>
  <si>
    <t>0703 1620171410 620</t>
  </si>
  <si>
    <t>576-ОЗ от 02.06.2020</t>
  </si>
  <si>
    <t>0702 1460270060 620</t>
  </si>
  <si>
    <t>0702 1460270630 620</t>
  </si>
  <si>
    <t>0702 14 6 D2 72260 622</t>
  </si>
  <si>
    <t xml:space="preserve">0502 1510101952 244 </t>
  </si>
  <si>
    <t>0113 9140003100 244</t>
  </si>
  <si>
    <t>0113 1000301990 244</t>
  </si>
  <si>
    <t>0702 14 6 D2 S2260 622</t>
  </si>
  <si>
    <t>0707 1420204020 622</t>
  </si>
  <si>
    <t>0702 14 6 D2 00000</t>
  </si>
  <si>
    <t xml:space="preserve"> №589-ОЗ от 02.07.2020</t>
  </si>
  <si>
    <t>Расчет - обоснование по внесению изменений в  проект решения от 18.12.2019 №275  "О бюджете Окуловского муниципального района на 2020 год и на плановый период 2021 и 2022 годов  (проект на июль 2020)</t>
  </si>
  <si>
    <t>Выполнение работ по ремонту территории земельного участка, прилегающего к краеведческому музею им. Миклухо-Маклая, расположенного по адресу: г.Окуловка, ул. Кирова, д.9,  для установки бюста академику Н.И.Железнову в целях повышения инвестиционной привлекательности муниципального района  и развития туризма</t>
  </si>
  <si>
    <t>Погашение бюджетных кредитов</t>
  </si>
  <si>
    <t xml:space="preserve">0412 100040699A 240 </t>
  </si>
  <si>
    <t>Разработка схем водоснабжения сельских поселений</t>
  </si>
  <si>
    <t xml:space="preserve">0502 1510101951 244 </t>
  </si>
  <si>
    <t>Получение кредитов кредитных организаций</t>
  </si>
  <si>
    <t>0701 1460203500 620</t>
  </si>
  <si>
    <t>0702 1460203500 620</t>
  </si>
  <si>
    <t>0707 1460103250 620</t>
  </si>
  <si>
    <t>0709 1460303240 240</t>
  </si>
  <si>
    <t>Предоставление кредитов бюджетам поселений</t>
  </si>
  <si>
    <t>Погашение кредитов кредитных организаций</t>
  </si>
  <si>
    <t>1004 1460270130 313</t>
  </si>
  <si>
    <t xml:space="preserve">0502 1520101950 244 </t>
  </si>
  <si>
    <t>Налоговые и неналоговые доходы  (проект)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</si>
</sst>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b/>
      <sz val="10"/>
      <color rgb="FF000000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44444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 Cyr"/>
      <family val="2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43"/>
      </patternFill>
    </fill>
    <fill>
      <patternFill patternType="solid">
        <fgColor rgb="FFFFFF99"/>
        <bgColor auto="1"/>
      </patternFill>
    </fill>
    <fill>
      <patternFill patternType="solid">
        <fgColor rgb="FFCCFFFF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49" fontId="4" fillId="0" borderId="2">
      <alignment horizontal="center" vertical="top" shrinkToFit="1"/>
    </xf>
    <xf numFmtId="4" fontId="6" fillId="2" borderId="4">
      <alignment horizontal="right" vertical="top" shrinkToFit="1"/>
    </xf>
    <xf numFmtId="0" fontId="4" fillId="0" borderId="0">
      <alignment horizontal="left" wrapText="1"/>
    </xf>
    <xf numFmtId="4" fontId="6" fillId="3" borderId="4">
      <alignment horizontal="right" vertical="top" shrinkToFit="1"/>
    </xf>
    <xf numFmtId="0" fontId="7" fillId="0" borderId="2">
      <alignment vertical="top" wrapText="1"/>
    </xf>
    <xf numFmtId="0" fontId="7" fillId="0" borderId="5">
      <alignment horizontal="right"/>
    </xf>
    <xf numFmtId="0" fontId="10" fillId="0" borderId="0"/>
    <xf numFmtId="0" fontId="15" fillId="0" borderId="0">
      <alignment horizontal="right"/>
    </xf>
    <xf numFmtId="0" fontId="15" fillId="0" borderId="4">
      <alignment horizontal="center" vertical="center" wrapText="1"/>
    </xf>
    <xf numFmtId="0" fontId="6" fillId="0" borderId="8">
      <alignment horizontal="right"/>
    </xf>
    <xf numFmtId="4" fontId="7" fillId="4" borderId="2">
      <alignment horizontal="right" vertical="top" shrinkToFit="1"/>
    </xf>
    <xf numFmtId="0" fontId="17" fillId="0" borderId="0"/>
    <xf numFmtId="4" fontId="18" fillId="5" borderId="4">
      <alignment horizontal="right" vertical="top" shrinkToFit="1"/>
    </xf>
    <xf numFmtId="4" fontId="18" fillId="6" borderId="4">
      <alignment horizontal="right" vertical="top" shrinkToFit="1"/>
    </xf>
    <xf numFmtId="4" fontId="18" fillId="5" borderId="8">
      <alignment horizontal="right" vertical="top" shrinkToFit="1"/>
    </xf>
    <xf numFmtId="4" fontId="18" fillId="6" borderId="8">
      <alignment horizontal="right" vertical="top" shrinkToFit="1"/>
    </xf>
    <xf numFmtId="4" fontId="18" fillId="5" borderId="4">
      <alignment horizontal="right" vertical="top" shrinkToFit="1"/>
    </xf>
    <xf numFmtId="4" fontId="18" fillId="6" borderId="4">
      <alignment horizontal="right" vertical="top" shrinkToFit="1"/>
    </xf>
    <xf numFmtId="4" fontId="18" fillId="5" borderId="4">
      <alignment horizontal="right" vertical="top" shrinkToFit="1"/>
    </xf>
    <xf numFmtId="4" fontId="18" fillId="6" borderId="4">
      <alignment horizontal="right" vertical="top" shrinkToFit="1"/>
    </xf>
    <xf numFmtId="1" fontId="15" fillId="0" borderId="4">
      <alignment horizontal="center" shrinkToFit="1"/>
    </xf>
    <xf numFmtId="0" fontId="6" fillId="0" borderId="4">
      <alignment vertical="top" wrapText="1"/>
    </xf>
  </cellStyleXfs>
  <cellXfs count="126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2" fillId="0" borderId="0" xfId="0" applyFont="1" applyFill="1" applyProtection="1">
      <protection locked="0"/>
    </xf>
    <xf numFmtId="0" fontId="2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left" wrapText="1" readingOrder="1"/>
    </xf>
    <xf numFmtId="4" fontId="2" fillId="0" borderId="1" xfId="0" applyNumberFormat="1" applyFont="1" applyFill="1" applyBorder="1" applyAlignment="1">
      <alignment horizontal="right" wrapText="1"/>
    </xf>
    <xf numFmtId="4" fontId="11" fillId="0" borderId="1" xfId="7" applyNumberFormat="1" applyFont="1" applyBorder="1" applyAlignment="1">
      <alignment horizontal="right" vertical="top" wrapText="1"/>
    </xf>
    <xf numFmtId="0" fontId="2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/>
    <xf numFmtId="4" fontId="8" fillId="0" borderId="1" xfId="0" applyNumberFormat="1" applyFont="1" applyFill="1" applyBorder="1" applyAlignment="1">
      <alignment wrapText="1"/>
    </xf>
    <xf numFmtId="0" fontId="5" fillId="0" borderId="3" xfId="0" applyFont="1" applyFill="1" applyBorder="1"/>
    <xf numFmtId="49" fontId="3" fillId="0" borderId="3" xfId="0" applyNumberFormat="1" applyFont="1" applyFill="1" applyBorder="1"/>
    <xf numFmtId="0" fontId="3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 vertical="top"/>
    </xf>
    <xf numFmtId="0" fontId="12" fillId="0" borderId="1" xfId="0" applyNumberFormat="1" applyFont="1" applyFill="1" applyBorder="1" applyAlignment="1">
      <alignment horizontal="left" wrapText="1" readingOrder="1"/>
    </xf>
    <xf numFmtId="0" fontId="13" fillId="0" borderId="1" xfId="0" applyNumberFormat="1" applyFont="1" applyFill="1" applyBorder="1" applyAlignment="1">
      <alignment horizontal="left" wrapText="1" readingOrder="1"/>
    </xf>
    <xf numFmtId="4" fontId="3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/>
    <xf numFmtId="4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/>
    <xf numFmtId="0" fontId="8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shrinkToFit="1"/>
    </xf>
    <xf numFmtId="4" fontId="2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wrapText="1"/>
    </xf>
    <xf numFmtId="4" fontId="2" fillId="0" borderId="1" xfId="0" applyNumberFormat="1" applyFont="1" applyFill="1" applyBorder="1" applyAlignment="1"/>
    <xf numFmtId="0" fontId="14" fillId="0" borderId="0" xfId="0" applyFont="1" applyAlignment="1">
      <alignment wrapText="1"/>
    </xf>
    <xf numFmtId="0" fontId="16" fillId="0" borderId="1" xfId="3" applyNumberFormat="1" applyFont="1" applyFill="1" applyBorder="1" applyAlignment="1" applyProtection="1">
      <alignment vertical="top" wrapText="1"/>
    </xf>
    <xf numFmtId="0" fontId="14" fillId="0" borderId="1" xfId="3" applyNumberFormat="1" applyFont="1" applyFill="1" applyBorder="1" applyAlignment="1" applyProtection="1">
      <alignment vertical="top" wrapText="1"/>
    </xf>
    <xf numFmtId="4" fontId="5" fillId="0" borderId="1" xfId="1" applyNumberFormat="1" applyFont="1" applyFill="1" applyBorder="1" applyAlignment="1" applyProtection="1">
      <alignment shrinkToFit="1"/>
    </xf>
    <xf numFmtId="4" fontId="16" fillId="0" borderId="4" xfId="4" applyNumberFormat="1" applyFont="1" applyFill="1" applyProtection="1">
      <alignment horizontal="right" vertical="top" shrinkToFit="1"/>
    </xf>
    <xf numFmtId="49" fontId="14" fillId="0" borderId="1" xfId="3" applyNumberFormat="1" applyFont="1" applyFill="1" applyBorder="1" applyAlignment="1" applyProtection="1">
      <alignment vertical="top" wrapText="1"/>
    </xf>
    <xf numFmtId="0" fontId="3" fillId="0" borderId="9" xfId="0" applyFont="1" applyFill="1" applyBorder="1" applyAlignment="1">
      <alignment vertical="top" wrapText="1"/>
    </xf>
    <xf numFmtId="4" fontId="3" fillId="0" borderId="1" xfId="1" applyNumberFormat="1" applyFont="1" applyFill="1" applyBorder="1" applyAlignment="1" applyProtection="1">
      <alignment shrinkToFit="1"/>
    </xf>
    <xf numFmtId="49" fontId="14" fillId="0" borderId="3" xfId="3" applyNumberFormat="1" applyFont="1" applyFill="1" applyBorder="1" applyAlignment="1" applyProtection="1">
      <alignment vertical="top" wrapText="1"/>
    </xf>
    <xf numFmtId="4" fontId="16" fillId="0" borderId="10" xfId="4" applyNumberFormat="1" applyFont="1" applyFill="1" applyBorder="1" applyProtection="1">
      <alignment horizontal="right" vertical="top" shrinkToFit="1"/>
    </xf>
    <xf numFmtId="49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vertical="top" wrapText="1"/>
    </xf>
    <xf numFmtId="0" fontId="14" fillId="0" borderId="3" xfId="3" applyNumberFormat="1" applyFont="1" applyFill="1" applyBorder="1" applyAlignment="1" applyProtection="1">
      <alignment vertical="top" wrapText="1"/>
    </xf>
    <xf numFmtId="0" fontId="3" fillId="0" borderId="3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49" fontId="14" fillId="0" borderId="3" xfId="0" applyNumberFormat="1" applyFont="1" applyBorder="1" applyAlignment="1">
      <alignment wrapText="1"/>
    </xf>
    <xf numFmtId="49" fontId="14" fillId="0" borderId="3" xfId="0" applyNumberFormat="1" applyFont="1" applyBorder="1" applyAlignment="1">
      <alignment horizontal="right" wrapText="1"/>
    </xf>
    <xf numFmtId="4" fontId="16" fillId="0" borderId="10" xfId="4" applyNumberFormat="1" applyFont="1" applyFill="1" applyBorder="1" applyAlignment="1" applyProtection="1">
      <alignment horizontal="right" vertical="top" shrinkToFi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1" applyNumberFormat="1" applyFont="1" applyFill="1" applyBorder="1" applyAlignment="1" applyProtection="1">
      <alignment horizontal="right" shrinkToFit="1"/>
    </xf>
    <xf numFmtId="4" fontId="3" fillId="0" borderId="1" xfId="1" applyNumberFormat="1" applyFont="1" applyFill="1" applyBorder="1" applyAlignment="1" applyProtection="1">
      <alignment horizontal="right" shrinkToFit="1"/>
    </xf>
    <xf numFmtId="4" fontId="16" fillId="0" borderId="4" xfId="4" applyNumberFormat="1" applyFont="1" applyFill="1" applyAlignment="1" applyProtection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5" fillId="0" borderId="1" xfId="3" applyNumberFormat="1" applyFont="1" applyFill="1" applyBorder="1" applyAlignment="1" applyProtection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horizontal="right" wrapText="1"/>
    </xf>
    <xf numFmtId="4" fontId="8" fillId="0" borderId="1" xfId="0" applyNumberFormat="1" applyFont="1" applyFill="1" applyBorder="1"/>
    <xf numFmtId="4" fontId="3" fillId="0" borderId="0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16" fillId="0" borderId="1" xfId="3" applyNumberFormat="1" applyFont="1" applyFill="1" applyBorder="1" applyAlignment="1" applyProtection="1">
      <alignment horizontal="right" vertical="top" wrapText="1"/>
    </xf>
    <xf numFmtId="4" fontId="16" fillId="0" borderId="1" xfId="3" applyNumberFormat="1" applyFont="1" applyFill="1" applyBorder="1" applyAlignment="1" applyProtection="1">
      <alignment vertical="top" wrapText="1"/>
    </xf>
    <xf numFmtId="4" fontId="14" fillId="0" borderId="1" xfId="3" applyNumberFormat="1" applyFont="1" applyFill="1" applyBorder="1" applyAlignment="1" applyProtection="1">
      <alignment horizontal="right" vertical="top" wrapText="1"/>
    </xf>
    <xf numFmtId="4" fontId="14" fillId="0" borderId="1" xfId="3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right" vertical="top" wrapText="1"/>
    </xf>
    <xf numFmtId="4" fontId="14" fillId="0" borderId="3" xfId="3" applyNumberFormat="1" applyFont="1" applyFill="1" applyBorder="1" applyAlignment="1" applyProtection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wrapText="1"/>
    </xf>
    <xf numFmtId="4" fontId="5" fillId="0" borderId="6" xfId="1" applyNumberFormat="1" applyFont="1" applyFill="1" applyBorder="1" applyAlignment="1" applyProtection="1">
      <alignment horizontal="right" shrinkToFit="1"/>
    </xf>
    <xf numFmtId="49" fontId="14" fillId="0" borderId="3" xfId="0" applyNumberFormat="1" applyFont="1" applyFill="1" applyBorder="1" applyAlignment="1">
      <alignment horizontal="right" wrapText="1"/>
    </xf>
    <xf numFmtId="49" fontId="16" fillId="0" borderId="3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horizontal="right" wrapText="1"/>
    </xf>
    <xf numFmtId="4" fontId="19" fillId="0" borderId="1" xfId="3" applyNumberFormat="1" applyFont="1" applyFill="1" applyBorder="1" applyAlignment="1" applyProtection="1">
      <alignment horizontal="right" vertical="top" wrapText="1"/>
    </xf>
    <xf numFmtId="4" fontId="19" fillId="0" borderId="4" xfId="4" applyNumberFormat="1" applyFont="1" applyFill="1" applyAlignment="1" applyProtection="1">
      <alignment horizontal="right" shrinkToFit="1"/>
    </xf>
    <xf numFmtId="49" fontId="14" fillId="0" borderId="3" xfId="0" applyNumberFormat="1" applyFont="1" applyFill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0" fontId="5" fillId="0" borderId="3" xfId="0" applyNumberFormat="1" applyFont="1" applyFill="1" applyBorder="1" applyAlignment="1">
      <alignment vertical="top" wrapText="1"/>
    </xf>
    <xf numFmtId="4" fontId="16" fillId="0" borderId="3" xfId="3" applyNumberFormat="1" applyFont="1" applyFill="1" applyBorder="1" applyAlignment="1" applyProtection="1">
      <alignment horizontal="right" vertical="top" wrapText="1"/>
    </xf>
    <xf numFmtId="49" fontId="14" fillId="0" borderId="1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wrapText="1"/>
    </xf>
    <xf numFmtId="49" fontId="16" fillId="0" borderId="3" xfId="0" applyNumberFormat="1" applyFont="1" applyFill="1" applyBorder="1" applyAlignment="1">
      <alignment horizontal="left" wrapText="1"/>
    </xf>
    <xf numFmtId="0" fontId="14" fillId="0" borderId="3" xfId="0" applyFont="1" applyFill="1" applyBorder="1" applyAlignment="1">
      <alignment wrapText="1"/>
    </xf>
    <xf numFmtId="0" fontId="14" fillId="0" borderId="0" xfId="0" applyNumberFormat="1" applyFont="1" applyFill="1" applyAlignment="1">
      <alignment wrapText="1"/>
    </xf>
    <xf numFmtId="4" fontId="16" fillId="0" borderId="11" xfId="4" applyNumberFormat="1" applyFont="1" applyFill="1" applyBorder="1" applyAlignment="1" applyProtection="1">
      <alignment horizontal="right" vertical="top" shrinkToFit="1"/>
    </xf>
    <xf numFmtId="4" fontId="16" fillId="0" borderId="11" xfId="4" applyNumberFormat="1" applyFont="1" applyFill="1" applyBorder="1" applyProtection="1">
      <alignment horizontal="right" vertical="top" shrinkToFit="1"/>
    </xf>
    <xf numFmtId="4" fontId="3" fillId="0" borderId="1" xfId="3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Protection="1">
      <protection locked="0"/>
    </xf>
    <xf numFmtId="0" fontId="1" fillId="0" borderId="0" xfId="0" applyFont="1" applyFill="1" applyBorder="1" applyAlignment="1">
      <alignment horizontal="center" wrapText="1"/>
    </xf>
  </cellXfs>
  <cellStyles count="23">
    <cellStyle name="xl22" xfId="9"/>
    <cellStyle name="xl27" xfId="10"/>
    <cellStyle name="xl27 2" xfId="15"/>
    <cellStyle name="xl28" xfId="16"/>
    <cellStyle name="xl29" xfId="21"/>
    <cellStyle name="xl30" xfId="6"/>
    <cellStyle name="xl31" xfId="8"/>
    <cellStyle name="xl32" xfId="22"/>
    <cellStyle name="xl33" xfId="3"/>
    <cellStyle name="xl34" xfId="5"/>
    <cellStyle name="xl35" xfId="1"/>
    <cellStyle name="xl36" xfId="4"/>
    <cellStyle name="xl36 2" xfId="13"/>
    <cellStyle name="xl36 3" xfId="17"/>
    <cellStyle name="xl36 4" xfId="19"/>
    <cellStyle name="xl38" xfId="11"/>
    <cellStyle name="xl39" xfId="2"/>
    <cellStyle name="xl39 2" xfId="14"/>
    <cellStyle name="xl39 3" xfId="18"/>
    <cellStyle name="xl39 4" xfId="20"/>
    <cellStyle name="Обычный" xfId="0" builtinId="0"/>
    <cellStyle name="Обычный 2" xfId="12"/>
    <cellStyle name="Обычный_уточн на август" xfId="7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8"/>
  <sheetViews>
    <sheetView tabSelected="1" workbookViewId="0">
      <selection activeCell="E9" sqref="E9"/>
    </sheetView>
  </sheetViews>
  <sheetFormatPr defaultColWidth="33.28515625" defaultRowHeight="15.75"/>
  <cols>
    <col min="1" max="1" width="47" style="8" customWidth="1"/>
    <col min="2" max="2" width="19.42578125" style="8" customWidth="1"/>
    <col min="3" max="4" width="19.42578125" style="8" bestFit="1" customWidth="1"/>
    <col min="5" max="16384" width="33.28515625" style="1"/>
  </cols>
  <sheetData>
    <row r="1" spans="1:4" ht="63" customHeight="1">
      <c r="A1" s="125" t="s">
        <v>155</v>
      </c>
      <c r="B1" s="125"/>
      <c r="C1" s="125"/>
      <c r="D1" s="125"/>
    </row>
    <row r="2" spans="1:4">
      <c r="A2" s="2" t="s">
        <v>0</v>
      </c>
      <c r="B2" s="2">
        <v>2020</v>
      </c>
      <c r="C2" s="2">
        <v>2021</v>
      </c>
      <c r="D2" s="2">
        <v>2022</v>
      </c>
    </row>
    <row r="3" spans="1:4">
      <c r="A3" s="2">
        <v>1</v>
      </c>
      <c r="B3" s="2">
        <v>2</v>
      </c>
      <c r="C3" s="2">
        <v>3</v>
      </c>
      <c r="D3" s="2">
        <v>4</v>
      </c>
    </row>
    <row r="4" spans="1:4" ht="31.5">
      <c r="A4" s="32" t="s">
        <v>103</v>
      </c>
      <c r="B4" s="81">
        <v>233184800</v>
      </c>
      <c r="C4" s="6">
        <v>237543200</v>
      </c>
      <c r="D4" s="6">
        <v>244615300</v>
      </c>
    </row>
    <row r="5" spans="1:4">
      <c r="A5" s="33" t="s">
        <v>15</v>
      </c>
      <c r="B5" s="82"/>
      <c r="C5" s="11"/>
      <c r="D5" s="11"/>
    </row>
    <row r="6" spans="1:4" ht="21.75" customHeight="1">
      <c r="A6" s="32" t="s">
        <v>170</v>
      </c>
      <c r="B6" s="81">
        <f>B4+B5</f>
        <v>233184800</v>
      </c>
      <c r="C6" s="6">
        <f t="shared" ref="C6:D6" si="0">C4+C5</f>
        <v>237543200</v>
      </c>
      <c r="D6" s="6">
        <f t="shared" si="0"/>
        <v>244615300</v>
      </c>
    </row>
    <row r="7" spans="1:4" ht="33.75" customHeight="1">
      <c r="A7" s="34" t="s">
        <v>104</v>
      </c>
      <c r="B7" s="83">
        <v>375828763.78000003</v>
      </c>
      <c r="C7" s="13">
        <v>227371412.19999999</v>
      </c>
      <c r="D7" s="13">
        <v>220852056.78999999</v>
      </c>
    </row>
    <row r="8" spans="1:4">
      <c r="A8" s="33" t="s">
        <v>15</v>
      </c>
      <c r="B8" s="39">
        <f>B11+B29</f>
        <v>4827220.6500000004</v>
      </c>
      <c r="C8" s="11">
        <f>C11+C29</f>
        <v>8126000</v>
      </c>
      <c r="D8" s="11">
        <f>D11+D29</f>
        <v>0</v>
      </c>
    </row>
    <row r="9" spans="1:4">
      <c r="A9" s="34" t="s">
        <v>16</v>
      </c>
      <c r="B9" s="13">
        <f>B7+B8</f>
        <v>380655984.43000001</v>
      </c>
      <c r="C9" s="13">
        <f t="shared" ref="C9:D9" si="1">C7+C8</f>
        <v>235497412.19999999</v>
      </c>
      <c r="D9" s="13">
        <f t="shared" si="1"/>
        <v>220852056.78999999</v>
      </c>
    </row>
    <row r="10" spans="1:4" ht="63">
      <c r="A10" s="34" t="s">
        <v>105</v>
      </c>
      <c r="B10" s="13">
        <f>B13+B16+B19+B22</f>
        <v>376127634.04999995</v>
      </c>
      <c r="C10" s="13">
        <f t="shared" ref="C10:D10" si="2">C13+C16+C19+C22</f>
        <v>227371412.20000002</v>
      </c>
      <c r="D10" s="13">
        <f t="shared" si="2"/>
        <v>220852056.78999999</v>
      </c>
    </row>
    <row r="11" spans="1:4">
      <c r="A11" s="33" t="s">
        <v>15</v>
      </c>
      <c r="B11" s="11">
        <f t="shared" ref="B11:D11" si="3">B14+B17+B20+B23</f>
        <v>4827220.6500000004</v>
      </c>
      <c r="C11" s="11">
        <f t="shared" si="3"/>
        <v>8126000</v>
      </c>
      <c r="D11" s="11">
        <f t="shared" si="3"/>
        <v>0</v>
      </c>
    </row>
    <row r="12" spans="1:4" ht="47.25">
      <c r="A12" s="34" t="s">
        <v>54</v>
      </c>
      <c r="B12" s="13">
        <f>B10+B11</f>
        <v>380954854.69999993</v>
      </c>
      <c r="C12" s="13">
        <f t="shared" ref="C12:D12" si="4">C10+C11</f>
        <v>235497412.20000002</v>
      </c>
      <c r="D12" s="13">
        <f t="shared" si="4"/>
        <v>220852056.78999999</v>
      </c>
    </row>
    <row r="13" spans="1:4" ht="31.5">
      <c r="A13" s="35" t="s">
        <v>17</v>
      </c>
      <c r="B13" s="52">
        <v>0</v>
      </c>
      <c r="C13" s="52">
        <v>1446300</v>
      </c>
      <c r="D13" s="52">
        <v>1986600</v>
      </c>
    </row>
    <row r="14" spans="1:4">
      <c r="A14" s="35" t="s">
        <v>15</v>
      </c>
      <c r="B14" s="15"/>
      <c r="C14" s="15"/>
      <c r="D14" s="15"/>
    </row>
    <row r="15" spans="1:4" ht="47.25">
      <c r="A15" s="35" t="s">
        <v>18</v>
      </c>
      <c r="B15" s="15">
        <f>B13+B14</f>
        <v>0</v>
      </c>
      <c r="C15" s="15">
        <f t="shared" ref="C15:D15" si="5">C13+C14</f>
        <v>1446300</v>
      </c>
      <c r="D15" s="15">
        <f t="shared" si="5"/>
        <v>1986600</v>
      </c>
    </row>
    <row r="16" spans="1:4" ht="47.25">
      <c r="A16" s="35" t="s">
        <v>19</v>
      </c>
      <c r="B16" s="15">
        <v>68054566.159999996</v>
      </c>
      <c r="C16" s="15">
        <v>13350167.33</v>
      </c>
      <c r="D16" s="15">
        <v>7748835.3099999996</v>
      </c>
    </row>
    <row r="17" spans="1:4">
      <c r="A17" s="35" t="s">
        <v>15</v>
      </c>
      <c r="B17" s="15">
        <v>55210.65</v>
      </c>
      <c r="C17" s="15">
        <v>8126000</v>
      </c>
      <c r="D17" s="15">
        <v>0</v>
      </c>
    </row>
    <row r="18" spans="1:4" ht="47.25">
      <c r="A18" s="35" t="s">
        <v>20</v>
      </c>
      <c r="B18" s="15">
        <f>B16+B17</f>
        <v>68109776.810000002</v>
      </c>
      <c r="C18" s="15">
        <f t="shared" ref="C18:D18" si="6">C16+C17</f>
        <v>21476167.329999998</v>
      </c>
      <c r="D18" s="15">
        <f t="shared" si="6"/>
        <v>7748835.3099999996</v>
      </c>
    </row>
    <row r="19" spans="1:4" ht="31.5">
      <c r="A19" s="35" t="s">
        <v>21</v>
      </c>
      <c r="B19" s="15">
        <v>223887267.88999999</v>
      </c>
      <c r="C19" s="15">
        <v>210404944.87</v>
      </c>
      <c r="D19" s="15">
        <v>211116621.47999999</v>
      </c>
    </row>
    <row r="20" spans="1:4">
      <c r="A20" s="35" t="s">
        <v>15</v>
      </c>
      <c r="B20" s="15">
        <v>-732800</v>
      </c>
      <c r="C20" s="15">
        <v>0</v>
      </c>
      <c r="D20" s="15">
        <v>0</v>
      </c>
    </row>
    <row r="21" spans="1:4" ht="47.25">
      <c r="A21" s="14" t="s">
        <v>22</v>
      </c>
      <c r="B21" s="15">
        <f>B19+B20</f>
        <v>223154467.88999999</v>
      </c>
      <c r="C21" s="15">
        <f t="shared" ref="C21:D21" si="7">C19+C20</f>
        <v>210404944.87</v>
      </c>
      <c r="D21" s="15">
        <f t="shared" si="7"/>
        <v>211116621.47999999</v>
      </c>
    </row>
    <row r="22" spans="1:4">
      <c r="A22" s="14" t="s">
        <v>23</v>
      </c>
      <c r="B22" s="15">
        <v>84185800</v>
      </c>
      <c r="C22" s="15">
        <v>2170000</v>
      </c>
      <c r="D22" s="15">
        <v>0</v>
      </c>
    </row>
    <row r="23" spans="1:4">
      <c r="A23" s="17" t="s">
        <v>24</v>
      </c>
      <c r="B23" s="18">
        <v>5504810</v>
      </c>
      <c r="C23" s="19">
        <v>0</v>
      </c>
      <c r="D23" s="18">
        <v>0</v>
      </c>
    </row>
    <row r="24" spans="1:4">
      <c r="A24" s="14" t="s">
        <v>25</v>
      </c>
      <c r="B24" s="15">
        <f>B22+B23</f>
        <v>89690610</v>
      </c>
      <c r="C24" s="15">
        <f t="shared" ref="C24:D24" si="8">C22+C23</f>
        <v>2170000</v>
      </c>
      <c r="D24" s="15">
        <f t="shared" si="8"/>
        <v>0</v>
      </c>
    </row>
    <row r="25" spans="1:4" ht="94.5">
      <c r="A25" s="14" t="s">
        <v>26</v>
      </c>
      <c r="B25" s="15">
        <v>598100</v>
      </c>
      <c r="C25" s="15">
        <v>0</v>
      </c>
      <c r="D25" s="15">
        <v>0</v>
      </c>
    </row>
    <row r="26" spans="1:4">
      <c r="A26" s="14" t="s">
        <v>15</v>
      </c>
      <c r="B26" s="15"/>
      <c r="C26" s="15"/>
      <c r="D26" s="15">
        <f t="shared" ref="D26:D27" si="9">D24+D25</f>
        <v>0</v>
      </c>
    </row>
    <row r="27" spans="1:4" ht="47.25">
      <c r="A27" s="14" t="s">
        <v>27</v>
      </c>
      <c r="B27" s="15">
        <f>B25+B26</f>
        <v>598100</v>
      </c>
      <c r="C27" s="15"/>
      <c r="D27" s="15">
        <f t="shared" si="9"/>
        <v>0</v>
      </c>
    </row>
    <row r="28" spans="1:4" ht="47.25">
      <c r="A28" s="40" t="s">
        <v>28</v>
      </c>
      <c r="B28" s="15">
        <v>-298870.27</v>
      </c>
      <c r="C28" s="15"/>
      <c r="D28" s="15"/>
    </row>
    <row r="29" spans="1:4">
      <c r="A29" s="17" t="s">
        <v>15</v>
      </c>
      <c r="B29" s="15"/>
      <c r="C29" s="15"/>
      <c r="D29" s="15">
        <f>D27+D28</f>
        <v>0</v>
      </c>
    </row>
    <row r="30" spans="1:4" ht="64.5">
      <c r="A30" s="41" t="s">
        <v>29</v>
      </c>
      <c r="B30" s="15">
        <f>B28+B29</f>
        <v>-298870.27</v>
      </c>
      <c r="C30" s="15"/>
      <c r="D30" s="15">
        <f t="shared" ref="D30" si="10">D28+D29</f>
        <v>0</v>
      </c>
    </row>
    <row r="31" spans="1:4" ht="31.5">
      <c r="A31" s="12" t="s">
        <v>106</v>
      </c>
      <c r="B31" s="13">
        <f>B7+B4</f>
        <v>609013563.77999997</v>
      </c>
      <c r="C31" s="13">
        <f t="shared" ref="C31:D31" si="11">C7+C4</f>
        <v>464914612.19999999</v>
      </c>
      <c r="D31" s="13">
        <f t="shared" si="11"/>
        <v>465467356.78999996</v>
      </c>
    </row>
    <row r="32" spans="1:4">
      <c r="A32" s="35" t="s">
        <v>15</v>
      </c>
      <c r="B32" s="15">
        <f>B5+B8</f>
        <v>4827220.6500000004</v>
      </c>
      <c r="C32" s="15">
        <f t="shared" ref="C32:D32" si="12">C5+C8</f>
        <v>8126000</v>
      </c>
      <c r="D32" s="15">
        <f t="shared" si="12"/>
        <v>0</v>
      </c>
    </row>
    <row r="33" spans="1:4">
      <c r="A33" s="36" t="s">
        <v>37</v>
      </c>
      <c r="B33" s="13">
        <f>B31+B32</f>
        <v>613840784.42999995</v>
      </c>
      <c r="C33" s="13">
        <f t="shared" ref="C33:D33" si="13">C31+C32</f>
        <v>473040612.19999999</v>
      </c>
      <c r="D33" s="13">
        <f t="shared" si="13"/>
        <v>465467356.78999996</v>
      </c>
    </row>
    <row r="34" spans="1:4" ht="31.5">
      <c r="A34" s="47" t="s">
        <v>107</v>
      </c>
      <c r="B34" s="16">
        <v>-52890711.199999928</v>
      </c>
      <c r="C34" s="16">
        <v>-2510899.77</v>
      </c>
      <c r="D34" s="16">
        <v>-2210700</v>
      </c>
    </row>
    <row r="35" spans="1:4">
      <c r="A35" s="20" t="s">
        <v>15</v>
      </c>
      <c r="B35" s="53">
        <f>-B38</f>
        <v>-500000</v>
      </c>
      <c r="C35" s="53">
        <f t="shared" ref="C35:D35" si="14">-C38</f>
        <v>0</v>
      </c>
      <c r="D35" s="53">
        <f t="shared" si="14"/>
        <v>0</v>
      </c>
    </row>
    <row r="36" spans="1:4">
      <c r="A36" s="48" t="s">
        <v>35</v>
      </c>
      <c r="B36" s="21">
        <f>B34+B35</f>
        <v>-53390711.199999928</v>
      </c>
      <c r="C36" s="21">
        <f t="shared" ref="C36:D36" si="15">C34+C35</f>
        <v>-2510899.77</v>
      </c>
      <c r="D36" s="21">
        <f t="shared" si="15"/>
        <v>-2210700</v>
      </c>
    </row>
    <row r="37" spans="1:4" ht="47.25">
      <c r="A37" s="49" t="s">
        <v>108</v>
      </c>
      <c r="B37" s="13">
        <v>52890711.199999988</v>
      </c>
      <c r="C37" s="13">
        <v>2510899.77</v>
      </c>
      <c r="D37" s="13">
        <v>2210700</v>
      </c>
    </row>
    <row r="38" spans="1:4">
      <c r="A38" s="9" t="s">
        <v>30</v>
      </c>
      <c r="B38" s="18">
        <f>B42+B41+B39+B45</f>
        <v>500000</v>
      </c>
      <c r="C38" s="18">
        <f t="shared" ref="C38:D38" si="16">C42</f>
        <v>0</v>
      </c>
      <c r="D38" s="18">
        <f t="shared" si="16"/>
        <v>0</v>
      </c>
    </row>
    <row r="39" spans="1:4">
      <c r="A39" s="9" t="s">
        <v>161</v>
      </c>
      <c r="B39" s="18">
        <v>-23715000</v>
      </c>
      <c r="C39" s="18"/>
      <c r="D39" s="18">
        <v>-23715000</v>
      </c>
    </row>
    <row r="40" spans="1:4">
      <c r="A40" s="9" t="s">
        <v>167</v>
      </c>
      <c r="B40" s="18"/>
      <c r="C40" s="18"/>
      <c r="D40" s="18">
        <v>23715000</v>
      </c>
    </row>
    <row r="41" spans="1:4">
      <c r="A41" s="9" t="s">
        <v>157</v>
      </c>
      <c r="B41" s="18">
        <v>23715000</v>
      </c>
      <c r="C41" s="18"/>
      <c r="D41" s="18"/>
    </row>
    <row r="42" spans="1:4" ht="30">
      <c r="A42" s="10" t="s">
        <v>14</v>
      </c>
      <c r="B42" s="18">
        <f>B43+B44</f>
        <v>0</v>
      </c>
      <c r="C42" s="18">
        <f t="shared" ref="C42:D42" si="17">C43+C44</f>
        <v>0</v>
      </c>
      <c r="D42" s="18">
        <f t="shared" si="17"/>
        <v>0</v>
      </c>
    </row>
    <row r="43" spans="1:4">
      <c r="A43" s="10" t="s">
        <v>45</v>
      </c>
      <c r="B43" s="18">
        <v>18887779.350000001</v>
      </c>
      <c r="C43" s="18"/>
      <c r="D43" s="18"/>
    </row>
    <row r="44" spans="1:4">
      <c r="A44" s="9" t="s">
        <v>46</v>
      </c>
      <c r="B44" s="18">
        <v>-18887779.350000001</v>
      </c>
      <c r="C44" s="18"/>
      <c r="D44" s="18"/>
    </row>
    <row r="45" spans="1:4" ht="31.5">
      <c r="A45" s="9" t="s">
        <v>166</v>
      </c>
      <c r="B45" s="18">
        <v>500000</v>
      </c>
      <c r="C45" s="18"/>
      <c r="D45" s="18"/>
    </row>
    <row r="46" spans="1:4" ht="31.5">
      <c r="A46" s="49" t="s">
        <v>47</v>
      </c>
      <c r="B46" s="13">
        <f>B37+B38</f>
        <v>53390711.199999988</v>
      </c>
      <c r="C46" s="13">
        <f t="shared" ref="C46:D46" si="18">C37+C38</f>
        <v>2510899.77</v>
      </c>
      <c r="D46" s="13">
        <f t="shared" si="18"/>
        <v>2210700</v>
      </c>
    </row>
    <row r="47" spans="1:4" ht="31.5">
      <c r="A47" s="12" t="s">
        <v>109</v>
      </c>
      <c r="B47" s="13">
        <f>B31+B37</f>
        <v>661904274.98000002</v>
      </c>
      <c r="C47" s="13">
        <f t="shared" ref="C47:D47" si="19">C31+C37</f>
        <v>467425511.96999997</v>
      </c>
      <c r="D47" s="13">
        <f t="shared" si="19"/>
        <v>467678056.78999996</v>
      </c>
    </row>
    <row r="48" spans="1:4">
      <c r="A48" s="14" t="s">
        <v>15</v>
      </c>
      <c r="B48" s="13">
        <f>B32+B38</f>
        <v>5327220.6500000004</v>
      </c>
      <c r="C48" s="13">
        <f t="shared" ref="C48:D48" si="20">C32+C38</f>
        <v>8126000</v>
      </c>
      <c r="D48" s="13">
        <f t="shared" si="20"/>
        <v>0</v>
      </c>
    </row>
    <row r="49" spans="1:4">
      <c r="A49" s="49" t="s">
        <v>36</v>
      </c>
      <c r="B49" s="13">
        <f>B47+B48</f>
        <v>667231495.63</v>
      </c>
      <c r="C49" s="13">
        <f t="shared" ref="C49:D49" si="21">C47+C48</f>
        <v>475551511.96999997</v>
      </c>
      <c r="D49" s="13">
        <f t="shared" si="21"/>
        <v>467678056.78999996</v>
      </c>
    </row>
    <row r="50" spans="1:4">
      <c r="A50" s="48" t="s">
        <v>31</v>
      </c>
      <c r="B50" s="84"/>
      <c r="C50" s="31"/>
      <c r="D50" s="31"/>
    </row>
    <row r="51" spans="1:4">
      <c r="A51" s="50" t="s">
        <v>1</v>
      </c>
      <c r="B51" s="85">
        <v>57427800</v>
      </c>
      <c r="C51" s="60">
        <v>57799800</v>
      </c>
      <c r="D51" s="60">
        <v>64335900</v>
      </c>
    </row>
    <row r="52" spans="1:4">
      <c r="A52" s="51" t="s">
        <v>15</v>
      </c>
      <c r="B52" s="43">
        <f>B53</f>
        <v>-742804.49</v>
      </c>
      <c r="C52" s="43"/>
      <c r="D52" s="43"/>
    </row>
    <row r="53" spans="1:4">
      <c r="A53" s="27" t="s">
        <v>32</v>
      </c>
      <c r="B53" s="86">
        <f>B54</f>
        <v>-742804.49</v>
      </c>
      <c r="C53" s="42"/>
      <c r="D53" s="42"/>
    </row>
    <row r="54" spans="1:4">
      <c r="A54" s="57" t="s">
        <v>56</v>
      </c>
      <c r="B54" s="87">
        <f>B63+B55+B57+B59</f>
        <v>-742804.49</v>
      </c>
      <c r="C54" s="88"/>
      <c r="D54" s="88"/>
    </row>
    <row r="55" spans="1:4" ht="31.5">
      <c r="A55" s="58" t="s">
        <v>60</v>
      </c>
      <c r="B55" s="89">
        <f>B56</f>
        <v>-26004.49</v>
      </c>
      <c r="C55" s="88"/>
      <c r="D55" s="88"/>
    </row>
    <row r="56" spans="1:4">
      <c r="A56" s="61" t="s">
        <v>128</v>
      </c>
      <c r="B56" s="89">
        <v>-26004.49</v>
      </c>
      <c r="C56" s="88"/>
      <c r="D56" s="88"/>
    </row>
    <row r="57" spans="1:4" ht="47.25">
      <c r="A57" s="58" t="s">
        <v>61</v>
      </c>
      <c r="B57" s="89">
        <f>B58</f>
        <v>-767000</v>
      </c>
      <c r="C57" s="88"/>
      <c r="D57" s="88"/>
    </row>
    <row r="58" spans="1:4">
      <c r="A58" s="61" t="s">
        <v>149</v>
      </c>
      <c r="B58" s="89">
        <v>-767000</v>
      </c>
      <c r="C58" s="88"/>
      <c r="D58" s="88"/>
    </row>
    <row r="59" spans="1:4" ht="63">
      <c r="A59" s="58" t="s">
        <v>57</v>
      </c>
      <c r="B59" s="89">
        <f>B60</f>
        <v>55000</v>
      </c>
      <c r="C59" s="88"/>
      <c r="D59" s="88"/>
    </row>
    <row r="60" spans="1:4" ht="31.5">
      <c r="A60" s="58" t="s">
        <v>59</v>
      </c>
      <c r="B60" s="89">
        <f>B61</f>
        <v>55000</v>
      </c>
      <c r="C60" s="88"/>
      <c r="D60" s="88"/>
    </row>
    <row r="61" spans="1:4" ht="78.75">
      <c r="A61" s="58" t="s">
        <v>58</v>
      </c>
      <c r="B61" s="89">
        <f>B62</f>
        <v>55000</v>
      </c>
      <c r="C61" s="88"/>
      <c r="D61" s="88"/>
    </row>
    <row r="62" spans="1:4">
      <c r="A62" s="61" t="s">
        <v>150</v>
      </c>
      <c r="B62" s="89">
        <v>55000</v>
      </c>
      <c r="C62" s="88"/>
      <c r="D62" s="88"/>
    </row>
    <row r="63" spans="1:4" ht="63">
      <c r="A63" s="58" t="s">
        <v>62</v>
      </c>
      <c r="B63" s="89">
        <f>B64</f>
        <v>-4800</v>
      </c>
      <c r="C63" s="90"/>
      <c r="D63" s="90"/>
    </row>
    <row r="64" spans="1:4">
      <c r="A64" s="72" t="s">
        <v>127</v>
      </c>
      <c r="B64" s="89">
        <f>B65+B66</f>
        <v>-4800</v>
      </c>
      <c r="C64" s="90"/>
      <c r="D64" s="90"/>
    </row>
    <row r="65" spans="1:4">
      <c r="A65" s="73" t="s">
        <v>116</v>
      </c>
      <c r="B65" s="89">
        <v>-3687</v>
      </c>
      <c r="C65" s="90"/>
      <c r="D65" s="90"/>
    </row>
    <row r="66" spans="1:4">
      <c r="A66" s="73" t="s">
        <v>117</v>
      </c>
      <c r="B66" s="89">
        <v>-1113</v>
      </c>
      <c r="C66" s="90"/>
      <c r="D66" s="90"/>
    </row>
    <row r="67" spans="1:4">
      <c r="A67" s="50" t="s">
        <v>53</v>
      </c>
      <c r="B67" s="79">
        <f>B51+B52</f>
        <v>56684995.509999998</v>
      </c>
      <c r="C67" s="79">
        <f t="shared" ref="C67:D67" si="22">C51+C52</f>
        <v>57799800</v>
      </c>
      <c r="D67" s="79">
        <f t="shared" si="22"/>
        <v>64335900</v>
      </c>
    </row>
    <row r="68" spans="1:4">
      <c r="A68" s="62" t="s">
        <v>2</v>
      </c>
      <c r="B68" s="74">
        <v>728100</v>
      </c>
      <c r="C68" s="65">
        <v>735200</v>
      </c>
      <c r="D68" s="65">
        <v>765200</v>
      </c>
    </row>
    <row r="69" spans="1:4">
      <c r="A69" s="51" t="s">
        <v>15</v>
      </c>
      <c r="B69" s="76"/>
      <c r="C69" s="22"/>
      <c r="D69" s="22"/>
    </row>
    <row r="70" spans="1:4">
      <c r="A70" s="50" t="s">
        <v>38</v>
      </c>
      <c r="B70" s="77">
        <f>B68+B69</f>
        <v>728100</v>
      </c>
      <c r="C70" s="44">
        <f t="shared" ref="C70:D70" si="23">C68+C69</f>
        <v>735200</v>
      </c>
      <c r="D70" s="44">
        <f t="shared" si="23"/>
        <v>765200</v>
      </c>
    </row>
    <row r="71" spans="1:4" ht="31.5">
      <c r="A71" s="50" t="s">
        <v>3</v>
      </c>
      <c r="B71" s="91">
        <v>3007560.79</v>
      </c>
      <c r="C71" s="60">
        <v>2621800</v>
      </c>
      <c r="D71" s="60">
        <v>2621800</v>
      </c>
    </row>
    <row r="72" spans="1:4">
      <c r="A72" s="51" t="s">
        <v>15</v>
      </c>
      <c r="B72" s="75">
        <v>0</v>
      </c>
      <c r="C72" s="59"/>
      <c r="D72" s="59"/>
    </row>
    <row r="73" spans="1:4" ht="47.25">
      <c r="A73" s="50" t="s">
        <v>39</v>
      </c>
      <c r="B73" s="79">
        <f>B71+B72</f>
        <v>3007560.79</v>
      </c>
      <c r="C73" s="63">
        <f t="shared" ref="C73:D73" si="24">C71+C72</f>
        <v>2621800</v>
      </c>
      <c r="D73" s="63">
        <f t="shared" si="24"/>
        <v>2621800</v>
      </c>
    </row>
    <row r="74" spans="1:4">
      <c r="A74" s="50" t="s">
        <v>4</v>
      </c>
      <c r="B74" s="91">
        <v>17695300</v>
      </c>
      <c r="C74" s="60">
        <v>16169000</v>
      </c>
      <c r="D74" s="60">
        <v>16440900</v>
      </c>
    </row>
    <row r="75" spans="1:4">
      <c r="A75" s="28" t="s">
        <v>15</v>
      </c>
      <c r="B75" s="92">
        <f>B76</f>
        <v>712000</v>
      </c>
      <c r="C75" s="43"/>
      <c r="D75" s="43"/>
    </row>
    <row r="76" spans="1:4">
      <c r="A76" s="3" t="s">
        <v>52</v>
      </c>
      <c r="B76" s="6">
        <f>B77+B83</f>
        <v>712000</v>
      </c>
      <c r="C76" s="43"/>
      <c r="D76" s="43"/>
    </row>
    <row r="77" spans="1:4">
      <c r="A77" s="57" t="s">
        <v>63</v>
      </c>
      <c r="B77" s="87">
        <f>B78</f>
        <v>0</v>
      </c>
      <c r="C77" s="43"/>
      <c r="D77" s="43"/>
    </row>
    <row r="78" spans="1:4" ht="78.75">
      <c r="A78" s="58" t="s">
        <v>64</v>
      </c>
      <c r="B78" s="89">
        <f>B79+B81</f>
        <v>0</v>
      </c>
      <c r="C78" s="43"/>
      <c r="D78" s="43"/>
    </row>
    <row r="79" spans="1:4" ht="47.25">
      <c r="A79" s="58" t="s">
        <v>65</v>
      </c>
      <c r="B79" s="89">
        <f>B80</f>
        <v>1000000</v>
      </c>
      <c r="C79" s="43"/>
      <c r="D79" s="43"/>
    </row>
    <row r="80" spans="1:4">
      <c r="A80" s="29" t="s">
        <v>120</v>
      </c>
      <c r="B80" s="89">
        <v>1000000</v>
      </c>
      <c r="C80" s="43"/>
      <c r="D80" s="43"/>
    </row>
    <row r="81" spans="1:4">
      <c r="A81" s="58" t="s">
        <v>66</v>
      </c>
      <c r="B81" s="89">
        <f>B82</f>
        <v>-1000000</v>
      </c>
      <c r="C81" s="43"/>
      <c r="D81" s="43"/>
    </row>
    <row r="82" spans="1:4">
      <c r="A82" s="29" t="s">
        <v>121</v>
      </c>
      <c r="B82" s="89">
        <v>-1000000</v>
      </c>
      <c r="C82" s="43"/>
      <c r="D82" s="43"/>
    </row>
    <row r="83" spans="1:4" ht="31.5">
      <c r="A83" s="57" t="s">
        <v>67</v>
      </c>
      <c r="B83" s="115">
        <f>B84</f>
        <v>712000</v>
      </c>
      <c r="C83" s="43"/>
      <c r="D83" s="43"/>
    </row>
    <row r="84" spans="1:4" ht="63">
      <c r="A84" s="58" t="s">
        <v>68</v>
      </c>
      <c r="B84" s="93">
        <f>B85</f>
        <v>712000</v>
      </c>
      <c r="C84" s="43"/>
      <c r="D84" s="43"/>
    </row>
    <row r="85" spans="1:4" ht="31.5">
      <c r="A85" s="58" t="s">
        <v>69</v>
      </c>
      <c r="B85" s="93">
        <f>B86</f>
        <v>712000</v>
      </c>
      <c r="C85" s="43"/>
      <c r="D85" s="43"/>
    </row>
    <row r="86" spans="1:4" ht="126">
      <c r="A86" s="114" t="s">
        <v>156</v>
      </c>
      <c r="B86" s="93">
        <f>B87</f>
        <v>712000</v>
      </c>
      <c r="C86" s="43"/>
      <c r="D86" s="43"/>
    </row>
    <row r="87" spans="1:4">
      <c r="A87" s="29" t="s">
        <v>158</v>
      </c>
      <c r="B87" s="93">
        <v>712000</v>
      </c>
      <c r="C87" s="43"/>
      <c r="D87" s="43"/>
    </row>
    <row r="88" spans="1:4">
      <c r="A88" s="27" t="s">
        <v>40</v>
      </c>
      <c r="B88" s="94">
        <f>B74+B75</f>
        <v>18407300</v>
      </c>
      <c r="C88" s="42">
        <f t="shared" ref="C88:D88" si="25">C74+C75</f>
        <v>16169000</v>
      </c>
      <c r="D88" s="42">
        <f t="shared" si="25"/>
        <v>16440900</v>
      </c>
    </row>
    <row r="89" spans="1:4">
      <c r="A89" s="3" t="s">
        <v>5</v>
      </c>
      <c r="B89" s="95">
        <v>1983296.68</v>
      </c>
      <c r="C89" s="60">
        <v>878300</v>
      </c>
      <c r="D89" s="60">
        <v>878300</v>
      </c>
    </row>
    <row r="90" spans="1:4">
      <c r="A90" s="4" t="s">
        <v>15</v>
      </c>
      <c r="B90" s="96">
        <f>B91</f>
        <v>270000</v>
      </c>
      <c r="C90" s="59"/>
      <c r="D90" s="59"/>
    </row>
    <row r="91" spans="1:4">
      <c r="A91" s="57" t="s">
        <v>6</v>
      </c>
      <c r="B91" s="96">
        <f>B92</f>
        <v>270000</v>
      </c>
      <c r="C91" s="59"/>
      <c r="D91" s="59"/>
    </row>
    <row r="92" spans="1:4" ht="78.75">
      <c r="A92" s="58" t="s">
        <v>70</v>
      </c>
      <c r="B92" s="96">
        <f>B93+B98</f>
        <v>270000</v>
      </c>
      <c r="C92" s="59"/>
      <c r="D92" s="59"/>
    </row>
    <row r="93" spans="1:4" ht="47.25">
      <c r="A93" s="58" t="s">
        <v>71</v>
      </c>
      <c r="B93" s="96">
        <v>415000</v>
      </c>
      <c r="C93" s="59"/>
      <c r="D93" s="59"/>
    </row>
    <row r="94" spans="1:4" ht="31.5">
      <c r="A94" s="56" t="s">
        <v>159</v>
      </c>
      <c r="B94" s="96">
        <v>270000</v>
      </c>
      <c r="C94" s="59"/>
      <c r="D94" s="59"/>
    </row>
    <row r="95" spans="1:4">
      <c r="A95" s="67" t="s">
        <v>160</v>
      </c>
      <c r="B95" s="96">
        <v>270000</v>
      </c>
      <c r="C95" s="59"/>
      <c r="D95" s="59"/>
    </row>
    <row r="96" spans="1:4" ht="63">
      <c r="A96" s="58" t="s">
        <v>72</v>
      </c>
      <c r="B96" s="96">
        <f>B97</f>
        <v>145000</v>
      </c>
      <c r="C96" s="59"/>
      <c r="D96" s="59"/>
    </row>
    <row r="97" spans="1:4">
      <c r="A97" s="67" t="s">
        <v>148</v>
      </c>
      <c r="B97" s="96">
        <v>145000</v>
      </c>
      <c r="C97" s="59"/>
      <c r="D97" s="59"/>
    </row>
    <row r="98" spans="1:4" ht="63">
      <c r="A98" s="58" t="s">
        <v>73</v>
      </c>
      <c r="B98" s="96">
        <f>B99</f>
        <v>-145000</v>
      </c>
      <c r="C98" s="59"/>
      <c r="D98" s="59"/>
    </row>
    <row r="99" spans="1:4" ht="63">
      <c r="A99" s="58" t="s">
        <v>74</v>
      </c>
      <c r="B99" s="96">
        <f>B100</f>
        <v>-145000</v>
      </c>
      <c r="C99" s="59"/>
      <c r="D99" s="59"/>
    </row>
    <row r="100" spans="1:4">
      <c r="A100" s="67" t="s">
        <v>169</v>
      </c>
      <c r="B100" s="96">
        <v>-145000</v>
      </c>
      <c r="C100" s="59"/>
      <c r="D100" s="59"/>
    </row>
    <row r="101" spans="1:4" ht="31.5">
      <c r="A101" s="70" t="s">
        <v>33</v>
      </c>
      <c r="B101" s="6">
        <f>B89+B90</f>
        <v>2253296.6799999997</v>
      </c>
      <c r="C101" s="63">
        <f t="shared" ref="C101:D101" si="26">C89+C90</f>
        <v>878300</v>
      </c>
      <c r="D101" s="63">
        <f t="shared" si="26"/>
        <v>878300</v>
      </c>
    </row>
    <row r="102" spans="1:4">
      <c r="A102" s="23" t="s">
        <v>7</v>
      </c>
      <c r="B102" s="97">
        <v>425110436.75999993</v>
      </c>
      <c r="C102" s="60">
        <v>253397102.66999999</v>
      </c>
      <c r="D102" s="60">
        <v>245582931</v>
      </c>
    </row>
    <row r="103" spans="1:4">
      <c r="A103" s="25" t="s">
        <v>15</v>
      </c>
      <c r="B103" s="99">
        <f>B104+B157</f>
        <v>5182410</v>
      </c>
      <c r="C103" s="99">
        <f>C104+C157</f>
        <v>0</v>
      </c>
      <c r="D103" s="99">
        <f>D104+D157</f>
        <v>0</v>
      </c>
    </row>
    <row r="104" spans="1:4">
      <c r="A104" s="23" t="s">
        <v>51</v>
      </c>
      <c r="B104" s="97">
        <f>B105+B119+B145+B153</f>
        <v>5159610</v>
      </c>
      <c r="C104" s="98"/>
      <c r="D104" s="98"/>
    </row>
    <row r="105" spans="1:4">
      <c r="A105" s="27" t="s">
        <v>8</v>
      </c>
      <c r="B105" s="79">
        <f>B106</f>
        <v>929916</v>
      </c>
      <c r="C105" s="42"/>
      <c r="D105" s="42"/>
    </row>
    <row r="106" spans="1:4" ht="47.25">
      <c r="A106" s="71" t="s">
        <v>75</v>
      </c>
      <c r="B106" s="100">
        <f>B109+B113+B107+B117</f>
        <v>929916</v>
      </c>
      <c r="C106" s="101"/>
      <c r="D106" s="101"/>
    </row>
    <row r="107" spans="1:4" ht="31.5">
      <c r="A107" s="58" t="s">
        <v>77</v>
      </c>
      <c r="B107" s="100">
        <f>B108</f>
        <v>205966</v>
      </c>
      <c r="C107" s="101"/>
      <c r="D107" s="101"/>
    </row>
    <row r="108" spans="1:4">
      <c r="A108" s="72" t="s">
        <v>102</v>
      </c>
      <c r="B108" s="100">
        <v>205966</v>
      </c>
      <c r="C108" s="101"/>
      <c r="D108" s="101"/>
    </row>
    <row r="109" spans="1:4" ht="63">
      <c r="A109" s="58" t="s">
        <v>62</v>
      </c>
      <c r="B109" s="89">
        <f>B110</f>
        <v>-21600</v>
      </c>
      <c r="C109" s="90"/>
      <c r="D109" s="90"/>
    </row>
    <row r="110" spans="1:4">
      <c r="A110" s="72" t="s">
        <v>115</v>
      </c>
      <c r="B110" s="100">
        <v>-21600</v>
      </c>
      <c r="C110" s="101"/>
      <c r="D110" s="101"/>
    </row>
    <row r="111" spans="1:4">
      <c r="A111" s="73" t="s">
        <v>116</v>
      </c>
      <c r="B111" s="100">
        <v>-16600</v>
      </c>
      <c r="C111" s="101"/>
      <c r="D111" s="101"/>
    </row>
    <row r="112" spans="1:4">
      <c r="A112" s="73" t="s">
        <v>117</v>
      </c>
      <c r="B112" s="100">
        <v>-5000</v>
      </c>
      <c r="C112" s="101"/>
      <c r="D112" s="101"/>
    </row>
    <row r="113" spans="1:4" ht="63">
      <c r="A113" s="109" t="s">
        <v>133</v>
      </c>
      <c r="B113" s="100">
        <f>B114</f>
        <v>728500</v>
      </c>
      <c r="C113" s="101"/>
      <c r="D113" s="101"/>
    </row>
    <row r="114" spans="1:4">
      <c r="A114" s="72" t="s">
        <v>134</v>
      </c>
      <c r="B114" s="100">
        <v>728500</v>
      </c>
      <c r="C114" s="101"/>
      <c r="D114" s="101"/>
    </row>
    <row r="115" spans="1:4">
      <c r="A115" s="73" t="s">
        <v>116</v>
      </c>
      <c r="B115" s="100">
        <v>559500</v>
      </c>
      <c r="C115" s="101"/>
      <c r="D115" s="101"/>
    </row>
    <row r="116" spans="1:4">
      <c r="A116" s="73" t="s">
        <v>117</v>
      </c>
      <c r="B116" s="100">
        <v>169000</v>
      </c>
      <c r="C116" s="101"/>
      <c r="D116" s="101"/>
    </row>
    <row r="117" spans="1:4" ht="31.5">
      <c r="A117" s="58" t="s">
        <v>78</v>
      </c>
      <c r="B117" s="100">
        <f>B118</f>
        <v>17050</v>
      </c>
      <c r="C117" s="101"/>
      <c r="D117" s="101"/>
    </row>
    <row r="118" spans="1:4">
      <c r="A118" s="73" t="s">
        <v>162</v>
      </c>
      <c r="B118" s="100">
        <v>17050</v>
      </c>
      <c r="C118" s="101"/>
      <c r="D118" s="101"/>
    </row>
    <row r="119" spans="1:4">
      <c r="A119" s="26" t="s">
        <v>80</v>
      </c>
      <c r="B119" s="97">
        <f>B120</f>
        <v>5040569</v>
      </c>
      <c r="C119" s="98"/>
      <c r="D119" s="98"/>
    </row>
    <row r="120" spans="1:4" ht="47.25">
      <c r="A120" s="71" t="s">
        <v>75</v>
      </c>
      <c r="B120" s="100">
        <f>B123+B121+B129+B137+B133+B135+B139+B127</f>
        <v>5040569</v>
      </c>
      <c r="C120" s="101"/>
      <c r="D120" s="101"/>
    </row>
    <row r="121" spans="1:4" ht="31.5">
      <c r="A121" s="67" t="s">
        <v>119</v>
      </c>
      <c r="B121" s="45">
        <f>B122</f>
        <v>100000</v>
      </c>
      <c r="C121" s="101"/>
      <c r="D121" s="101"/>
    </row>
    <row r="122" spans="1:4">
      <c r="A122" s="66" t="s">
        <v>118</v>
      </c>
      <c r="B122" s="45">
        <v>100000</v>
      </c>
      <c r="C122" s="101"/>
      <c r="D122" s="101"/>
    </row>
    <row r="123" spans="1:4" ht="63">
      <c r="A123" s="58" t="s">
        <v>62</v>
      </c>
      <c r="B123" s="100">
        <f>B124</f>
        <v>-15200</v>
      </c>
      <c r="C123" s="101"/>
      <c r="D123" s="101"/>
    </row>
    <row r="124" spans="1:4">
      <c r="A124" s="72" t="s">
        <v>123</v>
      </c>
      <c r="B124" s="100">
        <v>-15200</v>
      </c>
      <c r="C124" s="101"/>
      <c r="D124" s="101"/>
    </row>
    <row r="125" spans="1:4">
      <c r="A125" s="73" t="s">
        <v>116</v>
      </c>
      <c r="B125" s="100">
        <v>-11700</v>
      </c>
      <c r="C125" s="101"/>
      <c r="D125" s="101"/>
    </row>
    <row r="126" spans="1:4">
      <c r="A126" s="73" t="s">
        <v>117</v>
      </c>
      <c r="B126" s="100">
        <v>-3500</v>
      </c>
      <c r="C126" s="101"/>
      <c r="D126" s="101"/>
    </row>
    <row r="127" spans="1:4" ht="31.5">
      <c r="A127" s="58" t="s">
        <v>78</v>
      </c>
      <c r="B127" s="100">
        <f>B128</f>
        <v>427569</v>
      </c>
      <c r="C127" s="101"/>
      <c r="D127" s="101"/>
    </row>
    <row r="128" spans="1:4">
      <c r="A128" s="73" t="s">
        <v>163</v>
      </c>
      <c r="B128" s="100">
        <v>427569</v>
      </c>
      <c r="C128" s="101"/>
      <c r="D128" s="101"/>
    </row>
    <row r="129" spans="1:4" ht="67.5" customHeight="1">
      <c r="A129" s="109" t="s">
        <v>133</v>
      </c>
      <c r="B129" s="100">
        <f>B130</f>
        <v>240600</v>
      </c>
      <c r="C129" s="101"/>
      <c r="D129" s="101"/>
    </row>
    <row r="130" spans="1:4" ht="24" customHeight="1">
      <c r="A130" s="72" t="s">
        <v>135</v>
      </c>
      <c r="B130" s="100">
        <f>B131+B132</f>
        <v>240600</v>
      </c>
      <c r="C130" s="101"/>
      <c r="D130" s="101"/>
    </row>
    <row r="131" spans="1:4" ht="24" customHeight="1">
      <c r="A131" s="112" t="s">
        <v>144</v>
      </c>
      <c r="B131" s="100">
        <v>231600</v>
      </c>
      <c r="C131" s="101"/>
      <c r="D131" s="101"/>
    </row>
    <row r="132" spans="1:4" ht="24" customHeight="1">
      <c r="A132" s="116" t="s">
        <v>154</v>
      </c>
      <c r="B132" s="113">
        <v>9000</v>
      </c>
      <c r="C132" s="101"/>
      <c r="D132" s="101"/>
    </row>
    <row r="133" spans="1:4" ht="81.75" customHeight="1">
      <c r="A133" s="58" t="s">
        <v>79</v>
      </c>
      <c r="B133" s="113">
        <f>B134</f>
        <v>-1251400</v>
      </c>
      <c r="C133" s="101"/>
      <c r="D133" s="101"/>
    </row>
    <row r="134" spans="1:4" ht="24" customHeight="1">
      <c r="A134" s="117" t="s">
        <v>145</v>
      </c>
      <c r="B134" s="113">
        <v>-1251400</v>
      </c>
      <c r="C134" s="101"/>
      <c r="D134" s="101"/>
    </row>
    <row r="135" spans="1:4" ht="99.75" customHeight="1">
      <c r="A135" s="58" t="s">
        <v>81</v>
      </c>
      <c r="B135" s="113">
        <f>B136</f>
        <v>-45000</v>
      </c>
      <c r="C135" s="101"/>
      <c r="D135" s="101"/>
    </row>
    <row r="136" spans="1:4" ht="24" customHeight="1">
      <c r="A136" s="117" t="s">
        <v>146</v>
      </c>
      <c r="B136" s="113">
        <v>-45000</v>
      </c>
      <c r="C136" s="101"/>
      <c r="D136" s="101"/>
    </row>
    <row r="137" spans="1:4" ht="180.75" customHeight="1">
      <c r="A137" s="54" t="s">
        <v>136</v>
      </c>
      <c r="B137" s="100">
        <v>4515400</v>
      </c>
      <c r="C137" s="101"/>
      <c r="D137" s="101"/>
    </row>
    <row r="138" spans="1:4">
      <c r="A138" s="72" t="s">
        <v>137</v>
      </c>
      <c r="B138" s="100">
        <v>4515400</v>
      </c>
      <c r="C138" s="101"/>
      <c r="D138" s="101"/>
    </row>
    <row r="139" spans="1:4" ht="31.5">
      <c r="A139" s="110" t="s">
        <v>138</v>
      </c>
      <c r="B139" s="113">
        <v>1068600</v>
      </c>
      <c r="C139" s="101"/>
      <c r="D139" s="101"/>
    </row>
    <row r="140" spans="1:4">
      <c r="A140" s="111" t="s">
        <v>153</v>
      </c>
      <c r="B140" s="113">
        <f>B141+B143</f>
        <v>1068600</v>
      </c>
      <c r="C140" s="101"/>
      <c r="D140" s="101"/>
    </row>
    <row r="141" spans="1:4" ht="47.25">
      <c r="A141" s="111" t="s">
        <v>139</v>
      </c>
      <c r="B141" s="113">
        <f>B142</f>
        <v>908310</v>
      </c>
      <c r="C141" s="101"/>
      <c r="D141" s="101"/>
    </row>
    <row r="142" spans="1:4" ht="24" customHeight="1">
      <c r="A142" s="111" t="s">
        <v>147</v>
      </c>
      <c r="B142" s="113">
        <v>908310</v>
      </c>
      <c r="C142" s="101"/>
      <c r="D142" s="101"/>
    </row>
    <row r="143" spans="1:4" ht="51.75" customHeight="1">
      <c r="A143" s="111" t="s">
        <v>139</v>
      </c>
      <c r="B143" s="113">
        <f>B144</f>
        <v>160290</v>
      </c>
      <c r="C143" s="101"/>
      <c r="D143" s="101"/>
    </row>
    <row r="144" spans="1:4" ht="24" customHeight="1">
      <c r="A144" s="111" t="s">
        <v>151</v>
      </c>
      <c r="B144" s="113">
        <v>160290</v>
      </c>
      <c r="C144" s="101"/>
      <c r="D144" s="101"/>
    </row>
    <row r="145" spans="1:4" ht="17.25" customHeight="1">
      <c r="A145" s="57" t="s">
        <v>86</v>
      </c>
      <c r="B145" s="113">
        <f>B146</f>
        <v>-888875</v>
      </c>
      <c r="C145" s="101"/>
      <c r="D145" s="101"/>
    </row>
    <row r="146" spans="1:4" ht="47.25">
      <c r="A146" s="58" t="s">
        <v>87</v>
      </c>
      <c r="B146" s="113">
        <f>B147+B150</f>
        <v>-888875</v>
      </c>
      <c r="C146" s="101"/>
      <c r="D146" s="101"/>
    </row>
    <row r="147" spans="1:4" ht="47.25">
      <c r="A147" s="58" t="s">
        <v>83</v>
      </c>
      <c r="B147" s="113">
        <f>B148</f>
        <v>-1035000</v>
      </c>
      <c r="C147" s="101"/>
      <c r="D147" s="101"/>
    </row>
    <row r="148" spans="1:4" ht="47.25">
      <c r="A148" s="58" t="s">
        <v>88</v>
      </c>
      <c r="B148" s="113">
        <f>B149</f>
        <v>-1035000</v>
      </c>
      <c r="C148" s="101"/>
      <c r="D148" s="101"/>
    </row>
    <row r="149" spans="1:4">
      <c r="A149" s="64" t="s">
        <v>152</v>
      </c>
      <c r="B149" s="113">
        <v>-1035000</v>
      </c>
      <c r="C149" s="101"/>
      <c r="D149" s="101"/>
    </row>
    <row r="150" spans="1:4" ht="63">
      <c r="A150" s="58" t="s">
        <v>76</v>
      </c>
      <c r="B150" s="113">
        <f>B151</f>
        <v>146125</v>
      </c>
      <c r="C150" s="101"/>
      <c r="D150" s="101"/>
    </row>
    <row r="151" spans="1:4" ht="31.5">
      <c r="A151" s="58" t="s">
        <v>89</v>
      </c>
      <c r="B151" s="113">
        <v>146125</v>
      </c>
      <c r="C151" s="101"/>
      <c r="D151" s="101"/>
    </row>
    <row r="152" spans="1:4">
      <c r="A152" s="61" t="s">
        <v>164</v>
      </c>
      <c r="B152" s="113">
        <v>146125</v>
      </c>
      <c r="C152" s="101"/>
      <c r="D152" s="101"/>
    </row>
    <row r="153" spans="1:4">
      <c r="A153" s="57" t="s">
        <v>90</v>
      </c>
      <c r="B153" s="113">
        <f>B154</f>
        <v>78000</v>
      </c>
      <c r="C153" s="101"/>
      <c r="D153" s="101"/>
    </row>
    <row r="154" spans="1:4" ht="47.25">
      <c r="A154" s="58" t="s">
        <v>87</v>
      </c>
      <c r="B154" s="113">
        <f>B155</f>
        <v>78000</v>
      </c>
      <c r="C154" s="101"/>
      <c r="D154" s="101"/>
    </row>
    <row r="155" spans="1:4" ht="63">
      <c r="A155" s="58" t="s">
        <v>76</v>
      </c>
      <c r="B155" s="113">
        <f>B156</f>
        <v>78000</v>
      </c>
      <c r="C155" s="101"/>
      <c r="D155" s="101"/>
    </row>
    <row r="156" spans="1:4">
      <c r="A156" s="64" t="s">
        <v>165</v>
      </c>
      <c r="B156" s="113">
        <v>78000</v>
      </c>
      <c r="C156" s="101"/>
      <c r="D156" s="101"/>
    </row>
    <row r="157" spans="1:4">
      <c r="A157" s="104" t="s">
        <v>34</v>
      </c>
      <c r="B157" s="105">
        <f>B158</f>
        <v>22800</v>
      </c>
      <c r="C157" s="101"/>
      <c r="D157" s="101"/>
    </row>
    <row r="158" spans="1:4">
      <c r="A158" s="104" t="s">
        <v>82</v>
      </c>
      <c r="B158" s="105">
        <f>B159</f>
        <v>22800</v>
      </c>
      <c r="C158" s="101"/>
      <c r="D158" s="101"/>
    </row>
    <row r="159" spans="1:4" ht="47.25">
      <c r="A159" s="58" t="s">
        <v>84</v>
      </c>
      <c r="B159" s="100">
        <f>B160</f>
        <v>22800</v>
      </c>
      <c r="C159" s="101"/>
      <c r="D159" s="101"/>
    </row>
    <row r="160" spans="1:4" ht="47.25">
      <c r="A160" s="58" t="s">
        <v>85</v>
      </c>
      <c r="B160" s="100">
        <f>B161+B165</f>
        <v>22800</v>
      </c>
      <c r="C160" s="101"/>
      <c r="D160" s="101"/>
    </row>
    <row r="161" spans="1:4" ht="63">
      <c r="A161" s="58" t="s">
        <v>62</v>
      </c>
      <c r="B161" s="89">
        <f>B162</f>
        <v>4800</v>
      </c>
      <c r="C161" s="101"/>
      <c r="D161" s="101"/>
    </row>
    <row r="162" spans="1:4">
      <c r="A162" s="72" t="s">
        <v>143</v>
      </c>
      <c r="B162" s="89">
        <f>B163+B164</f>
        <v>4800</v>
      </c>
      <c r="C162" s="101"/>
      <c r="D162" s="101"/>
    </row>
    <row r="163" spans="1:4">
      <c r="A163" s="73" t="s">
        <v>116</v>
      </c>
      <c r="B163" s="89">
        <v>3687</v>
      </c>
      <c r="C163" s="101"/>
      <c r="D163" s="101"/>
    </row>
    <row r="164" spans="1:4">
      <c r="A164" s="73" t="s">
        <v>117</v>
      </c>
      <c r="B164" s="89">
        <v>1113</v>
      </c>
      <c r="C164" s="101"/>
      <c r="D164" s="101"/>
    </row>
    <row r="165" spans="1:4" ht="174" customHeight="1">
      <c r="A165" s="120" t="s">
        <v>141</v>
      </c>
      <c r="B165" s="89">
        <f>B166</f>
        <v>18000</v>
      </c>
      <c r="C165" s="101"/>
      <c r="D165" s="101"/>
    </row>
    <row r="166" spans="1:4">
      <c r="A166" s="103" t="s">
        <v>142</v>
      </c>
      <c r="B166" s="89">
        <v>18000</v>
      </c>
      <c r="C166" s="101"/>
      <c r="D166" s="101"/>
    </row>
    <row r="167" spans="1:4">
      <c r="A167" s="37" t="s">
        <v>41</v>
      </c>
      <c r="B167" s="79">
        <f>B102+B103</f>
        <v>430292846.75999993</v>
      </c>
      <c r="C167" s="79">
        <f t="shared" ref="C167:D167" si="27">C102+C103</f>
        <v>253397102.66999999</v>
      </c>
      <c r="D167" s="79">
        <f t="shared" si="27"/>
        <v>245582931</v>
      </c>
    </row>
    <row r="168" spans="1:4">
      <c r="A168" s="26" t="s">
        <v>9</v>
      </c>
      <c r="B168" s="97">
        <v>64328230</v>
      </c>
      <c r="C168" s="60">
        <v>57011315</v>
      </c>
      <c r="D168" s="60">
        <v>56695969</v>
      </c>
    </row>
    <row r="169" spans="1:4">
      <c r="A169" s="29" t="s">
        <v>15</v>
      </c>
      <c r="B169" s="75">
        <f>B170</f>
        <v>229900</v>
      </c>
      <c r="C169" s="43">
        <f t="shared" ref="C169:D169" si="28">C170</f>
        <v>8126000</v>
      </c>
      <c r="D169" s="43">
        <f t="shared" si="28"/>
        <v>0</v>
      </c>
    </row>
    <row r="170" spans="1:4">
      <c r="A170" s="37" t="s">
        <v>34</v>
      </c>
      <c r="B170" s="79">
        <f>B171+B189</f>
        <v>229900</v>
      </c>
      <c r="C170" s="16">
        <f>C171</f>
        <v>8126000</v>
      </c>
      <c r="D170" s="16"/>
    </row>
    <row r="171" spans="1:4">
      <c r="A171" s="37" t="s">
        <v>91</v>
      </c>
      <c r="B171" s="79">
        <f>B172</f>
        <v>381700</v>
      </c>
      <c r="C171" s="16">
        <f>C172</f>
        <v>8126000</v>
      </c>
      <c r="D171" s="16"/>
    </row>
    <row r="172" spans="1:4" ht="47.25">
      <c r="A172" s="69" t="s">
        <v>84</v>
      </c>
      <c r="B172" s="89">
        <f>B173+B175+B177+B179</f>
        <v>381700</v>
      </c>
      <c r="C172" s="15">
        <f>C175+C184</f>
        <v>8126000</v>
      </c>
      <c r="D172" s="15"/>
    </row>
    <row r="173" spans="1:4" ht="47.25">
      <c r="A173" s="61" t="s">
        <v>92</v>
      </c>
      <c r="B173" s="75">
        <f>B174</f>
        <v>185600</v>
      </c>
      <c r="C173" s="15"/>
      <c r="D173" s="15"/>
    </row>
    <row r="174" spans="1:4">
      <c r="A174" s="64" t="s">
        <v>112</v>
      </c>
      <c r="B174" s="93">
        <v>185600</v>
      </c>
      <c r="C174" s="15"/>
      <c r="D174" s="15"/>
    </row>
    <row r="175" spans="1:4" ht="47.25">
      <c r="A175" s="61" t="s">
        <v>93</v>
      </c>
      <c r="B175" s="93">
        <f>B176</f>
        <v>166200</v>
      </c>
      <c r="C175" s="15">
        <f>C176</f>
        <v>-82080</v>
      </c>
      <c r="D175" s="15"/>
    </row>
    <row r="176" spans="1:4">
      <c r="A176" s="64" t="s">
        <v>113</v>
      </c>
      <c r="B176" s="93">
        <v>166200</v>
      </c>
      <c r="C176" s="15">
        <v>-82080</v>
      </c>
      <c r="D176" s="15"/>
    </row>
    <row r="177" spans="1:4" ht="35.25" customHeight="1">
      <c r="A177" s="61" t="s">
        <v>94</v>
      </c>
      <c r="B177" s="93">
        <f>B178</f>
        <v>30000</v>
      </c>
      <c r="C177" s="15"/>
      <c r="D177" s="15"/>
    </row>
    <row r="178" spans="1:4">
      <c r="A178" s="64" t="s">
        <v>114</v>
      </c>
      <c r="B178" s="93">
        <v>30000</v>
      </c>
      <c r="C178" s="15"/>
      <c r="D178" s="15"/>
    </row>
    <row r="179" spans="1:4" ht="63">
      <c r="A179" s="58" t="s">
        <v>62</v>
      </c>
      <c r="B179" s="93">
        <v>-100</v>
      </c>
      <c r="C179" s="15"/>
      <c r="D179" s="15"/>
    </row>
    <row r="180" spans="1:4">
      <c r="A180" s="72" t="s">
        <v>122</v>
      </c>
      <c r="B180" s="93">
        <v>-100</v>
      </c>
      <c r="C180" s="15"/>
      <c r="D180" s="15"/>
    </row>
    <row r="181" spans="1:4">
      <c r="A181" s="103" t="s">
        <v>116</v>
      </c>
      <c r="B181" s="93">
        <v>-100</v>
      </c>
      <c r="C181" s="15"/>
      <c r="D181" s="15"/>
    </row>
    <row r="182" spans="1:4">
      <c r="A182" s="108" t="s">
        <v>129</v>
      </c>
      <c r="B182" s="93"/>
      <c r="C182" s="15">
        <f>C183</f>
        <v>8208080</v>
      </c>
      <c r="D182" s="15"/>
    </row>
    <row r="183" spans="1:4">
      <c r="A183" s="108" t="s">
        <v>130</v>
      </c>
      <c r="B183" s="93"/>
      <c r="C183" s="15">
        <f>C184</f>
        <v>8208080</v>
      </c>
      <c r="D183" s="15"/>
    </row>
    <row r="184" spans="1:4" ht="102" customHeight="1">
      <c r="A184" s="108" t="s">
        <v>131</v>
      </c>
      <c r="B184" s="93"/>
      <c r="C184" s="15">
        <f>C185</f>
        <v>8208080</v>
      </c>
      <c r="D184" s="15"/>
    </row>
    <row r="185" spans="1:4" ht="19.5" customHeight="1">
      <c r="A185" s="108" t="s">
        <v>132</v>
      </c>
      <c r="B185" s="93"/>
      <c r="C185" s="93">
        <f>C186+C187+C188</f>
        <v>8208080</v>
      </c>
      <c r="D185" s="15"/>
    </row>
    <row r="186" spans="1:4" ht="19.5" customHeight="1">
      <c r="A186" s="73" t="s">
        <v>101</v>
      </c>
      <c r="B186" s="93"/>
      <c r="C186" s="93">
        <v>6318720</v>
      </c>
      <c r="D186" s="15"/>
    </row>
    <row r="187" spans="1:4">
      <c r="A187" s="73" t="s">
        <v>125</v>
      </c>
      <c r="B187" s="93"/>
      <c r="C187" s="93">
        <v>1807280</v>
      </c>
      <c r="D187" s="15"/>
    </row>
    <row r="188" spans="1:4">
      <c r="A188" s="73" t="s">
        <v>126</v>
      </c>
      <c r="B188" s="93"/>
      <c r="C188" s="93">
        <v>82080</v>
      </c>
      <c r="D188" s="15"/>
    </row>
    <row r="189" spans="1:4" ht="31.5">
      <c r="A189" s="57" t="s">
        <v>95</v>
      </c>
      <c r="B189" s="93">
        <f>B190</f>
        <v>-151800</v>
      </c>
      <c r="C189" s="46"/>
      <c r="D189" s="46"/>
    </row>
    <row r="190" spans="1:4" ht="47.25">
      <c r="A190" s="58" t="s">
        <v>84</v>
      </c>
      <c r="B190" s="93">
        <f>B191</f>
        <v>-151800</v>
      </c>
      <c r="C190" s="60"/>
      <c r="D190" s="60"/>
    </row>
    <row r="191" spans="1:4" ht="78.75">
      <c r="A191" s="58" t="s">
        <v>96</v>
      </c>
      <c r="B191" s="93">
        <f>B192</f>
        <v>-151800</v>
      </c>
      <c r="C191" s="43"/>
      <c r="D191" s="43"/>
    </row>
    <row r="192" spans="1:4">
      <c r="A192" s="64" t="s">
        <v>111</v>
      </c>
      <c r="B192" s="93">
        <v>-151800</v>
      </c>
      <c r="C192" s="43"/>
      <c r="D192" s="43"/>
    </row>
    <row r="193" spans="1:4">
      <c r="A193" s="38" t="s">
        <v>43</v>
      </c>
      <c r="B193" s="81">
        <f>B168+B169</f>
        <v>64558130</v>
      </c>
      <c r="C193" s="81">
        <f t="shared" ref="C193:D193" si="29">C168+C169</f>
        <v>65137315</v>
      </c>
      <c r="D193" s="81">
        <f t="shared" si="29"/>
        <v>56695969</v>
      </c>
    </row>
    <row r="194" spans="1:4">
      <c r="A194" s="27" t="s">
        <v>10</v>
      </c>
      <c r="B194" s="78">
        <v>50535550.75</v>
      </c>
      <c r="C194" s="60">
        <v>40192204.299999997</v>
      </c>
      <c r="D194" s="60">
        <v>40888756.789999999</v>
      </c>
    </row>
    <row r="195" spans="1:4">
      <c r="A195" s="28" t="s">
        <v>15</v>
      </c>
      <c r="B195" s="75">
        <f>B196+B203</f>
        <v>-324284.86</v>
      </c>
      <c r="C195" s="43"/>
      <c r="D195" s="43"/>
    </row>
    <row r="196" spans="1:4">
      <c r="A196" s="27" t="s">
        <v>55</v>
      </c>
      <c r="B196" s="79">
        <f>B197</f>
        <v>81215.14</v>
      </c>
      <c r="C196" s="43"/>
      <c r="D196" s="43"/>
    </row>
    <row r="197" spans="1:4">
      <c r="A197" s="57" t="s">
        <v>97</v>
      </c>
      <c r="B197" s="79">
        <f>B198</f>
        <v>81215.14</v>
      </c>
      <c r="C197" s="43"/>
      <c r="D197" s="43"/>
    </row>
    <row r="198" spans="1:4" ht="47.25">
      <c r="A198" s="58" t="s">
        <v>100</v>
      </c>
      <c r="B198" s="89">
        <f>B199</f>
        <v>81215.14</v>
      </c>
      <c r="C198" s="43"/>
      <c r="D198" s="43"/>
    </row>
    <row r="199" spans="1:4">
      <c r="A199" s="58" t="s">
        <v>124</v>
      </c>
      <c r="B199" s="89">
        <f>B200+B201+B202</f>
        <v>81215.14</v>
      </c>
      <c r="C199" s="43"/>
      <c r="D199" s="43"/>
    </row>
    <row r="200" spans="1:4" ht="18.75">
      <c r="A200" s="73" t="s">
        <v>101</v>
      </c>
      <c r="B200" s="107">
        <v>20715.68</v>
      </c>
      <c r="C200" s="43"/>
      <c r="D200" s="43"/>
    </row>
    <row r="201" spans="1:4" ht="18.75">
      <c r="A201" s="73" t="s">
        <v>125</v>
      </c>
      <c r="B201" s="106">
        <v>34494.97</v>
      </c>
      <c r="C201" s="43"/>
      <c r="D201" s="43"/>
    </row>
    <row r="202" spans="1:4" ht="18.75">
      <c r="A202" s="73" t="s">
        <v>126</v>
      </c>
      <c r="B202" s="106">
        <v>26004.49</v>
      </c>
      <c r="C202" s="43"/>
      <c r="D202" s="43"/>
    </row>
    <row r="203" spans="1:4" ht="18.75">
      <c r="A203" s="118" t="s">
        <v>51</v>
      </c>
      <c r="B203" s="106">
        <f>B204</f>
        <v>-405500</v>
      </c>
      <c r="C203" s="43"/>
      <c r="D203" s="43"/>
    </row>
    <row r="204" spans="1:4" ht="18.75">
      <c r="A204" s="118" t="s">
        <v>97</v>
      </c>
      <c r="B204" s="106">
        <f>B205+B208</f>
        <v>-405500</v>
      </c>
      <c r="C204" s="43"/>
      <c r="D204" s="43"/>
    </row>
    <row r="205" spans="1:4" ht="47.25">
      <c r="A205" s="119" t="s">
        <v>75</v>
      </c>
      <c r="B205" s="106">
        <f>B206</f>
        <v>-255500</v>
      </c>
      <c r="C205" s="43"/>
      <c r="D205" s="43"/>
    </row>
    <row r="206" spans="1:4" ht="94.5">
      <c r="A206" s="58" t="s">
        <v>98</v>
      </c>
      <c r="B206" s="106">
        <f>B207</f>
        <v>-255500</v>
      </c>
      <c r="C206" s="43"/>
      <c r="D206" s="43"/>
    </row>
    <row r="207" spans="1:4" ht="18.75">
      <c r="A207" s="108" t="s">
        <v>140</v>
      </c>
      <c r="B207" s="106">
        <v>-255500</v>
      </c>
      <c r="C207" s="43"/>
      <c r="D207" s="43"/>
    </row>
    <row r="208" spans="1:4" ht="47.25">
      <c r="A208" s="58" t="s">
        <v>99</v>
      </c>
      <c r="B208" s="106">
        <f>B209</f>
        <v>-150000</v>
      </c>
      <c r="C208" s="43"/>
      <c r="D208" s="43"/>
    </row>
    <row r="209" spans="1:4" ht="18.75">
      <c r="A209" s="103" t="s">
        <v>168</v>
      </c>
      <c r="B209" s="106">
        <v>-150000</v>
      </c>
      <c r="C209" s="43"/>
      <c r="D209" s="43"/>
    </row>
    <row r="210" spans="1:4">
      <c r="A210" s="27" t="s">
        <v>42</v>
      </c>
      <c r="B210" s="79">
        <f>B194+B195</f>
        <v>50211265.890000001</v>
      </c>
      <c r="C210" s="42">
        <f t="shared" ref="C210:D210" si="30">C194+C195</f>
        <v>40192204.299999997</v>
      </c>
      <c r="D210" s="42">
        <f t="shared" si="30"/>
        <v>40888756.789999999</v>
      </c>
    </row>
    <row r="211" spans="1:4">
      <c r="A211" s="27" t="s">
        <v>11</v>
      </c>
      <c r="B211" s="91">
        <v>21371000</v>
      </c>
      <c r="C211" s="60">
        <v>20560090</v>
      </c>
      <c r="D211" s="60">
        <v>19120500</v>
      </c>
    </row>
    <row r="212" spans="1:4">
      <c r="A212" s="28" t="s">
        <v>15</v>
      </c>
      <c r="B212" s="92"/>
      <c r="C212" s="43"/>
      <c r="D212" s="43"/>
    </row>
    <row r="213" spans="1:4">
      <c r="A213" s="68" t="s">
        <v>44</v>
      </c>
      <c r="B213" s="91">
        <f>B211+B212</f>
        <v>21371000</v>
      </c>
      <c r="C213" s="65">
        <v>20560090</v>
      </c>
      <c r="D213" s="65">
        <v>19120500</v>
      </c>
    </row>
    <row r="214" spans="1:4" ht="31.5">
      <c r="A214" s="27" t="s">
        <v>12</v>
      </c>
      <c r="B214" s="78">
        <v>2931000</v>
      </c>
      <c r="C214" s="60">
        <v>5297300</v>
      </c>
      <c r="D214" s="60">
        <v>7839600</v>
      </c>
    </row>
    <row r="215" spans="1:4">
      <c r="A215" s="28" t="s">
        <v>15</v>
      </c>
      <c r="B215" s="75">
        <v>0</v>
      </c>
      <c r="C215" s="43">
        <v>0</v>
      </c>
      <c r="D215" s="43">
        <v>0</v>
      </c>
    </row>
    <row r="216" spans="1:4" ht="31.5">
      <c r="A216" s="27" t="s">
        <v>49</v>
      </c>
      <c r="B216" s="79">
        <f>B214+B215</f>
        <v>2931000</v>
      </c>
      <c r="C216" s="42">
        <f t="shared" ref="C216:D216" si="31">C214+C215</f>
        <v>5297300</v>
      </c>
      <c r="D216" s="42">
        <f t="shared" si="31"/>
        <v>7839600</v>
      </c>
    </row>
    <row r="217" spans="1:4" ht="48" customHeight="1">
      <c r="A217" s="50" t="s">
        <v>13</v>
      </c>
      <c r="B217" s="78">
        <v>16786000</v>
      </c>
      <c r="C217" s="60">
        <v>12763400</v>
      </c>
      <c r="D217" s="60">
        <v>12508200</v>
      </c>
    </row>
    <row r="218" spans="1:4">
      <c r="A218" s="51" t="s">
        <v>15</v>
      </c>
      <c r="B218" s="102"/>
      <c r="C218" s="55"/>
      <c r="D218" s="55"/>
    </row>
    <row r="219" spans="1:4" ht="63">
      <c r="A219" s="50" t="s">
        <v>48</v>
      </c>
      <c r="B219" s="121">
        <v>16786000</v>
      </c>
      <c r="C219" s="122">
        <v>12763400</v>
      </c>
      <c r="D219" s="122">
        <v>12508200</v>
      </c>
    </row>
    <row r="220" spans="1:4" ht="31.5">
      <c r="A220" s="7" t="s">
        <v>110</v>
      </c>
      <c r="B220" s="123">
        <f t="shared" ref="B220:D221" si="32">B217+B214+B211+B194+B168+B102+B89+B74+B71+B68+B51</f>
        <v>661904274.9799999</v>
      </c>
      <c r="C220" s="123">
        <f t="shared" si="32"/>
        <v>467425511.97000003</v>
      </c>
      <c r="D220" s="123">
        <f t="shared" si="32"/>
        <v>467678056.78999996</v>
      </c>
    </row>
    <row r="221" spans="1:4">
      <c r="A221" s="5" t="s">
        <v>15</v>
      </c>
      <c r="B221" s="80">
        <f t="shared" si="32"/>
        <v>5327220.6499999994</v>
      </c>
      <c r="C221" s="80">
        <f t="shared" si="32"/>
        <v>8126000</v>
      </c>
      <c r="D221" s="80">
        <f t="shared" si="32"/>
        <v>0</v>
      </c>
    </row>
    <row r="222" spans="1:4">
      <c r="A222" s="30" t="s">
        <v>50</v>
      </c>
      <c r="B222" s="13">
        <f>B220+B221</f>
        <v>667231495.62999988</v>
      </c>
      <c r="C222" s="24">
        <f t="shared" ref="C222:D222" si="33">C220+C221</f>
        <v>475551511.97000003</v>
      </c>
      <c r="D222" s="24">
        <f t="shared" si="33"/>
        <v>467678056.78999996</v>
      </c>
    </row>
    <row r="228" spans="2:2">
      <c r="B228" s="124"/>
    </row>
  </sheetData>
  <mergeCells count="1">
    <mergeCell ref="A1:D1"/>
  </mergeCells>
  <pageMargins left="0.70866141732283472" right="0.51181102362204722" top="0" bottom="0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 на июль кратк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chernobaevaea</cp:lastModifiedBy>
  <cp:lastPrinted>2020-07-15T12:56:51Z</cp:lastPrinted>
  <dcterms:created xsi:type="dcterms:W3CDTF">2006-09-28T05:33:49Z</dcterms:created>
  <dcterms:modified xsi:type="dcterms:W3CDTF">2020-07-16T13:12:33Z</dcterms:modified>
</cp:coreProperties>
</file>