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обоснования" sheetId="2" r:id="rId1"/>
  </sheets>
  <calcPr calcId="125725" iterate="1"/>
</workbook>
</file>

<file path=xl/calcChain.xml><?xml version="1.0" encoding="utf-8"?>
<calcChain xmlns="http://schemas.openxmlformats.org/spreadsheetml/2006/main">
  <c r="I8" i="2"/>
  <c r="I10"/>
  <c r="I11"/>
  <c r="I12"/>
  <c r="I13"/>
  <c r="I14"/>
  <c r="I15"/>
  <c r="I16"/>
  <c r="I17"/>
  <c r="I18"/>
  <c r="I19"/>
  <c r="I20"/>
  <c r="I21"/>
  <c r="I22"/>
  <c r="I23"/>
  <c r="I24"/>
  <c r="I25"/>
  <c r="I26"/>
  <c r="I27"/>
  <c r="I28"/>
  <c r="I29"/>
  <c r="I30"/>
  <c r="I31"/>
  <c r="I32"/>
  <c r="I33"/>
  <c r="I34"/>
  <c r="I35"/>
  <c r="I36"/>
  <c r="I38"/>
  <c r="I39"/>
  <c r="I40"/>
  <c r="I41"/>
  <c r="I42"/>
  <c r="I44"/>
  <c r="I46"/>
  <c r="I47"/>
  <c r="I48"/>
  <c r="I49"/>
  <c r="I50"/>
  <c r="I51"/>
  <c r="I52"/>
  <c r="I53"/>
  <c r="I54"/>
  <c r="I55"/>
  <c r="I56"/>
  <c r="I57"/>
  <c r="I58"/>
  <c r="I59"/>
  <c r="I60"/>
  <c r="I61"/>
  <c r="I62"/>
  <c r="I63"/>
  <c r="I64"/>
  <c r="I65"/>
  <c r="I68"/>
  <c r="I69"/>
  <c r="I70"/>
  <c r="I71"/>
  <c r="I72"/>
  <c r="I74"/>
  <c r="I75"/>
  <c r="I76"/>
  <c r="I77"/>
  <c r="I78"/>
  <c r="I79"/>
  <c r="I80"/>
  <c r="I81"/>
  <c r="I82"/>
  <c r="I85"/>
  <c r="I88"/>
  <c r="P88"/>
  <c r="M88"/>
  <c r="G88"/>
  <c r="Q87"/>
  <c r="O87"/>
  <c r="N87"/>
  <c r="L87"/>
  <c r="L86" s="1"/>
  <c r="J87"/>
  <c r="H87"/>
  <c r="F87"/>
  <c r="O86"/>
  <c r="F86"/>
  <c r="P85"/>
  <c r="M85"/>
  <c r="G85"/>
  <c r="K85" s="1"/>
  <c r="Q84"/>
  <c r="P84" s="1"/>
  <c r="O84"/>
  <c r="O83" s="1"/>
  <c r="N84"/>
  <c r="L84"/>
  <c r="J84"/>
  <c r="I84" s="1"/>
  <c r="H84"/>
  <c r="F84"/>
  <c r="F83" s="1"/>
  <c r="L83"/>
  <c r="P82"/>
  <c r="M82"/>
  <c r="G82"/>
  <c r="K82" s="1"/>
  <c r="P81"/>
  <c r="M81"/>
  <c r="G81"/>
  <c r="K81" s="1"/>
  <c r="P80"/>
  <c r="M80"/>
  <c r="G80"/>
  <c r="K80" s="1"/>
  <c r="P79"/>
  <c r="M79"/>
  <c r="G79"/>
  <c r="K79" s="1"/>
  <c r="P78"/>
  <c r="M78"/>
  <c r="G78"/>
  <c r="K78" s="1"/>
  <c r="P77"/>
  <c r="M77"/>
  <c r="G77"/>
  <c r="K77" s="1"/>
  <c r="P76"/>
  <c r="M76"/>
  <c r="G76"/>
  <c r="K76" s="1"/>
  <c r="P75"/>
  <c r="M75"/>
  <c r="G75"/>
  <c r="K75" s="1"/>
  <c r="P74"/>
  <c r="M74"/>
  <c r="G74"/>
  <c r="K74" s="1"/>
  <c r="Q73"/>
  <c r="O73"/>
  <c r="N73"/>
  <c r="L73"/>
  <c r="J73"/>
  <c r="H73"/>
  <c r="F73"/>
  <c r="P72"/>
  <c r="M72"/>
  <c r="G72"/>
  <c r="K72" s="1"/>
  <c r="P71"/>
  <c r="M71"/>
  <c r="G71"/>
  <c r="K71" s="1"/>
  <c r="P70"/>
  <c r="M70"/>
  <c r="G70"/>
  <c r="K70" s="1"/>
  <c r="P69"/>
  <c r="M69"/>
  <c r="G69"/>
  <c r="K69" s="1"/>
  <c r="P68"/>
  <c r="M68"/>
  <c r="G68"/>
  <c r="K68" s="1"/>
  <c r="Q67"/>
  <c r="O67"/>
  <c r="P67" s="1"/>
  <c r="N67"/>
  <c r="L67"/>
  <c r="L66" s="1"/>
  <c r="J67"/>
  <c r="H67"/>
  <c r="G67" s="1"/>
  <c r="F67"/>
  <c r="Q66"/>
  <c r="N66"/>
  <c r="J66"/>
  <c r="F66"/>
  <c r="P65"/>
  <c r="M65"/>
  <c r="G65"/>
  <c r="K65" s="1"/>
  <c r="P64"/>
  <c r="M64"/>
  <c r="G64"/>
  <c r="K64" s="1"/>
  <c r="P63"/>
  <c r="M63"/>
  <c r="G63"/>
  <c r="K63" s="1"/>
  <c r="P62"/>
  <c r="M62"/>
  <c r="G62"/>
  <c r="K62" s="1"/>
  <c r="P61"/>
  <c r="M61"/>
  <c r="G61"/>
  <c r="K61" s="1"/>
  <c r="P60"/>
  <c r="M60"/>
  <c r="G60"/>
  <c r="K60" s="1"/>
  <c r="P59"/>
  <c r="M59"/>
  <c r="G59"/>
  <c r="K59" s="1"/>
  <c r="P58"/>
  <c r="M58"/>
  <c r="G58"/>
  <c r="K58" s="1"/>
  <c r="P57"/>
  <c r="M57"/>
  <c r="G57"/>
  <c r="K57" s="1"/>
  <c r="P56"/>
  <c r="M56"/>
  <c r="G56"/>
  <c r="K56" s="1"/>
  <c r="P55"/>
  <c r="M55"/>
  <c r="G55"/>
  <c r="K55" s="1"/>
  <c r="P54"/>
  <c r="M54"/>
  <c r="G54"/>
  <c r="K54" s="1"/>
  <c r="P53"/>
  <c r="M53"/>
  <c r="G53"/>
  <c r="K53" s="1"/>
  <c r="P52"/>
  <c r="M52"/>
  <c r="G52"/>
  <c r="K52" s="1"/>
  <c r="P51"/>
  <c r="M51"/>
  <c r="G51"/>
  <c r="K51" s="1"/>
  <c r="P50"/>
  <c r="M50"/>
  <c r="G50"/>
  <c r="K50" s="1"/>
  <c r="P49"/>
  <c r="M49"/>
  <c r="G49"/>
  <c r="K49" s="1"/>
  <c r="P48"/>
  <c r="M48"/>
  <c r="G48"/>
  <c r="K48" s="1"/>
  <c r="P47"/>
  <c r="M47"/>
  <c r="G47"/>
  <c r="K47" s="1"/>
  <c r="P46"/>
  <c r="M46"/>
  <c r="G46"/>
  <c r="K46" s="1"/>
  <c r="Q45"/>
  <c r="O45"/>
  <c r="N45"/>
  <c r="L45"/>
  <c r="J45"/>
  <c r="H45"/>
  <c r="F45"/>
  <c r="P44"/>
  <c r="M44"/>
  <c r="G44"/>
  <c r="K44" s="1"/>
  <c r="Q43"/>
  <c r="O43"/>
  <c r="N43"/>
  <c r="L43"/>
  <c r="J43"/>
  <c r="H43"/>
  <c r="F43"/>
  <c r="P42"/>
  <c r="M42"/>
  <c r="G42"/>
  <c r="K42" s="1"/>
  <c r="P41"/>
  <c r="M41"/>
  <c r="G41"/>
  <c r="K41" s="1"/>
  <c r="P40"/>
  <c r="M40"/>
  <c r="G40"/>
  <c r="K40" s="1"/>
  <c r="P39"/>
  <c r="M39"/>
  <c r="G39"/>
  <c r="K39" s="1"/>
  <c r="P38"/>
  <c r="M38"/>
  <c r="G38"/>
  <c r="K38" s="1"/>
  <c r="Q37"/>
  <c r="O37"/>
  <c r="N37"/>
  <c r="L37"/>
  <c r="J37"/>
  <c r="H37"/>
  <c r="F37"/>
  <c r="P36"/>
  <c r="M36"/>
  <c r="G36"/>
  <c r="K36" s="1"/>
  <c r="P35"/>
  <c r="M35"/>
  <c r="G35"/>
  <c r="K35" s="1"/>
  <c r="P34"/>
  <c r="M34"/>
  <c r="G34"/>
  <c r="K34" s="1"/>
  <c r="P33"/>
  <c r="M33"/>
  <c r="G33"/>
  <c r="K33" s="1"/>
  <c r="P32"/>
  <c r="M32"/>
  <c r="G32"/>
  <c r="K32" s="1"/>
  <c r="P31"/>
  <c r="M31"/>
  <c r="G31"/>
  <c r="K31" s="1"/>
  <c r="P30"/>
  <c r="M30"/>
  <c r="G30"/>
  <c r="K30" s="1"/>
  <c r="P29"/>
  <c r="M29"/>
  <c r="G29"/>
  <c r="K29" s="1"/>
  <c r="P28"/>
  <c r="M28"/>
  <c r="G28"/>
  <c r="K28" s="1"/>
  <c r="P27"/>
  <c r="M27"/>
  <c r="G27"/>
  <c r="K27" s="1"/>
  <c r="P26"/>
  <c r="M26"/>
  <c r="G26"/>
  <c r="K26" s="1"/>
  <c r="P25"/>
  <c r="M25"/>
  <c r="G25"/>
  <c r="K25" s="1"/>
  <c r="P24"/>
  <c r="M24"/>
  <c r="G24"/>
  <c r="K24" s="1"/>
  <c r="P23"/>
  <c r="M23"/>
  <c r="G23"/>
  <c r="K23" s="1"/>
  <c r="P22"/>
  <c r="M22"/>
  <c r="G22"/>
  <c r="K22" s="1"/>
  <c r="P21"/>
  <c r="M21"/>
  <c r="G21"/>
  <c r="K21" s="1"/>
  <c r="P20"/>
  <c r="M20"/>
  <c r="G20"/>
  <c r="K20" s="1"/>
  <c r="P19"/>
  <c r="M19"/>
  <c r="G19"/>
  <c r="K19" s="1"/>
  <c r="P18"/>
  <c r="M18"/>
  <c r="G18"/>
  <c r="K18" s="1"/>
  <c r="P17"/>
  <c r="M17"/>
  <c r="G17"/>
  <c r="K17" s="1"/>
  <c r="P16"/>
  <c r="M16"/>
  <c r="G16"/>
  <c r="K16" s="1"/>
  <c r="P15"/>
  <c r="M15"/>
  <c r="G15"/>
  <c r="K15" s="1"/>
  <c r="P14"/>
  <c r="M14"/>
  <c r="G14"/>
  <c r="K14" s="1"/>
  <c r="P13"/>
  <c r="M13"/>
  <c r="G13"/>
  <c r="K13" s="1"/>
  <c r="P12"/>
  <c r="M12"/>
  <c r="G12"/>
  <c r="K12" s="1"/>
  <c r="P11"/>
  <c r="M11"/>
  <c r="G11"/>
  <c r="K11" s="1"/>
  <c r="P10"/>
  <c r="M10"/>
  <c r="G10"/>
  <c r="K10" s="1"/>
  <c r="Q9"/>
  <c r="O9"/>
  <c r="N9"/>
  <c r="L9"/>
  <c r="J9"/>
  <c r="H9"/>
  <c r="F9"/>
  <c r="P8"/>
  <c r="M8"/>
  <c r="G8"/>
  <c r="K8" s="1"/>
  <c r="Q7"/>
  <c r="O7"/>
  <c r="N7"/>
  <c r="M7" s="1"/>
  <c r="L7"/>
  <c r="J7"/>
  <c r="H7"/>
  <c r="F7"/>
  <c r="I7" l="1"/>
  <c r="N6"/>
  <c r="J83"/>
  <c r="Q83"/>
  <c r="I87"/>
  <c r="M87"/>
  <c r="P87"/>
  <c r="L6"/>
  <c r="L5" s="1"/>
  <c r="I37"/>
  <c r="G45"/>
  <c r="K45" s="1"/>
  <c r="I45"/>
  <c r="P45"/>
  <c r="H66"/>
  <c r="O66"/>
  <c r="I67"/>
  <c r="K67" s="1"/>
  <c r="I73"/>
  <c r="M84"/>
  <c r="J86"/>
  <c r="G87"/>
  <c r="M66"/>
  <c r="P66"/>
  <c r="M67"/>
  <c r="P73"/>
  <c r="G84"/>
  <c r="K84" s="1"/>
  <c r="I43"/>
  <c r="P43"/>
  <c r="F6"/>
  <c r="F5" s="1"/>
  <c r="G37"/>
  <c r="K37" s="1"/>
  <c r="P9"/>
  <c r="M37"/>
  <c r="P37"/>
  <c r="M9"/>
  <c r="I9"/>
  <c r="P7"/>
  <c r="G43"/>
  <c r="K43" s="1"/>
  <c r="M43"/>
  <c r="M45"/>
  <c r="H83"/>
  <c r="G83" s="1"/>
  <c r="N83"/>
  <c r="M83" s="1"/>
  <c r="P83"/>
  <c r="H86"/>
  <c r="G86" s="1"/>
  <c r="N86"/>
  <c r="M86" s="1"/>
  <c r="Q86"/>
  <c r="P86" s="1"/>
  <c r="M6"/>
  <c r="G7"/>
  <c r="K7" s="1"/>
  <c r="G9"/>
  <c r="K9" s="1"/>
  <c r="G73"/>
  <c r="K73" s="1"/>
  <c r="M73"/>
  <c r="H6"/>
  <c r="J6"/>
  <c r="Q6"/>
  <c r="G66" l="1"/>
  <c r="I66"/>
  <c r="N5"/>
  <c r="M5" s="1"/>
  <c r="O6"/>
  <c r="O5" s="1"/>
  <c r="I86"/>
  <c r="K86" s="1"/>
  <c r="I83"/>
  <c r="K83" s="1"/>
  <c r="I6"/>
  <c r="P6"/>
  <c r="Q5"/>
  <c r="J5"/>
  <c r="G6"/>
  <c r="K6" s="1"/>
  <c r="H5"/>
  <c r="G5" s="1"/>
  <c r="P5" l="1"/>
  <c r="K66"/>
  <c r="I5"/>
  <c r="K5" s="1"/>
</calcChain>
</file>

<file path=xl/sharedStrings.xml><?xml version="1.0" encoding="utf-8"?>
<sst xmlns="http://schemas.openxmlformats.org/spreadsheetml/2006/main" count="238" uniqueCount="212">
  <si>
    <t>Расчет обоснований по внесению изменений по безвозмездным поступлениям в бюджет муниципального района от других бюджетов бюджетной системы Российской Федерации на 2020 год и на плановый период 2021-2022 годов</t>
  </si>
  <si>
    <t>№ табл.</t>
  </si>
  <si>
    <t>Расходный КБК областного бюджета</t>
  </si>
  <si>
    <t>Наименование</t>
  </si>
  <si>
    <t>Доп.</t>
  </si>
  <si>
    <t>Доходный КБК бюджета муниципального района</t>
  </si>
  <si>
    <t>изменения</t>
  </si>
  <si>
    <t>589-оз 02.07.2020</t>
  </si>
  <si>
    <t>600-оз 21.08.2020</t>
  </si>
  <si>
    <t>БЕЗВОЗМЕЗДНЫЕ ПОСТУПЛЕНИЯ</t>
  </si>
  <si>
    <t>2 00 00000 00 0000 000</t>
  </si>
  <si>
    <t>БЕЗВОЗМЕЗДНЫЕ ПОСТУПЛЕНИЯ ОТ ДРУГИХ БЮДЖЕТОВ БЮДЖЕТНОЙ СИСТЕМЫ РОССИЙСКОЙ ФЕДЕРАЦИИ</t>
  </si>
  <si>
    <t>2 02 00000 00 0000 000</t>
  </si>
  <si>
    <t>Дотации бюджетам бюджетной системы Российской Федерации</t>
  </si>
  <si>
    <t>2 02 10000 00 0000 150</t>
  </si>
  <si>
    <t>14 01  18 2 00 71200  510</t>
  </si>
  <si>
    <t>Дотации бюджетам муниципальных районов на выравнивание бюджетной обеспеченности из бюджета субъекта Российской Федерации</t>
  </si>
  <si>
    <t>2 02 15001 05 0000 150</t>
  </si>
  <si>
    <t>Субсидии бюджетам бюджетной системы Российской Федерации (межбюджетные субсидии)</t>
  </si>
  <si>
    <t>2 02 20000 00 0000 150</t>
  </si>
  <si>
    <t>970  05 02  06 1 00 72370  520</t>
  </si>
  <si>
    <t xml:space="preserve">Субсидии бюджетам муниципальных районов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2019-2024 годы»
</t>
  </si>
  <si>
    <t>2 02 20077 05 7237 150</t>
  </si>
  <si>
    <t>874  07 01  02 1 00 R0271  521</t>
  </si>
  <si>
    <t>Субсидии бюджетам муниципальных районов на реализацию мероприятий государственной программы Российской Федерации "Доступная среда"</t>
  </si>
  <si>
    <t>20-50270-00000-01000</t>
  </si>
  <si>
    <t>2 02 25027 05 0000 150</t>
  </si>
  <si>
    <t>областные</t>
  </si>
  <si>
    <t>федеральные</t>
  </si>
  <si>
    <t>874  07 02  02 1 Е2 50970  521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</si>
  <si>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</si>
  <si>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20-50970-00000-00000</t>
  </si>
  <si>
    <t>2 02 25097 05 0000 150</t>
  </si>
  <si>
    <t>874  07 02  02 1 Е1 51690  521</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</si>
  <si>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</si>
  <si>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20-51690-00000-00000</t>
  </si>
  <si>
    <t>2 02 25169 05 0000 150</t>
  </si>
  <si>
    <t>08 01  03 2 А1 55192  520</t>
  </si>
  <si>
    <t>Субсидии бюджетам муниципальных районов на поддержку отрасли культуры</t>
  </si>
  <si>
    <t>2 02 25190 05 0000 150</t>
  </si>
  <si>
    <t>874  07 02  02 1 Е4 52100  521</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</si>
  <si>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</si>
  <si>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20-52100-00000-00000</t>
  </si>
  <si>
    <t>2 02 25210 05 0000 150</t>
  </si>
  <si>
    <t>874  07 02  02 5 00 R2550  521</t>
  </si>
  <si>
    <t>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</si>
  <si>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20-52550-00000-00000</t>
  </si>
  <si>
    <t>2 02 25255 05 0000 150</t>
  </si>
  <si>
    <t xml:space="preserve">874  07 02  02 1 00 R3041  521 </t>
  </si>
  <si>
    <t>20-53040-00000-00000</t>
  </si>
  <si>
    <t>2 02 25304 05 0000 150</t>
  </si>
  <si>
    <t xml:space="preserve">874  07 02  02 1 00 N3041  521 </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</si>
  <si>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</si>
  <si>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857  08 01  03 2 01 R4670  520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</si>
  <si>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</si>
  <si>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20-54670-00000-00000</t>
  </si>
  <si>
    <t>2 02 25467 05 0000 150</t>
  </si>
  <si>
    <t>934  10 04  10 3 00 R4970  520</t>
  </si>
  <si>
    <t>Субсидии бюджетам муниципальных районов на реализацию мероприятий по обеспечению жильем молодых семей</t>
  </si>
  <si>
    <t>20-54970-00000-00000</t>
  </si>
  <si>
    <t>2 02 25497 05 0000 150</t>
  </si>
  <si>
    <t>Прочие субсидии бюджетам муниципальных районов</t>
  </si>
  <si>
    <t>2 02 29999 05 0000 150</t>
  </si>
  <si>
    <t>932  04 09  11 0 00 71510  521</t>
  </si>
  <si>
    <t>Субсидии бюджетам  муниципальных районов на формирование муниципальных дорожных фондов</t>
  </si>
  <si>
    <t>2 02 29999 05 7151 150</t>
  </si>
  <si>
    <t xml:space="preserve">874  07 02  02 5 00 72080   521  </t>
  </si>
  <si>
    <t>Субсидии бюджетам муниципальных районов на приобретение или изготовление бланков документов об образовании и (или) о квалификации</t>
  </si>
  <si>
    <t>2 02 29999 05 7208 150</t>
  </si>
  <si>
    <t xml:space="preserve">874  07 02  02 5 02 72120   521  </t>
  </si>
  <si>
    <t>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</si>
  <si>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2 02 29999 05 7212 150</t>
  </si>
  <si>
    <t>892  14 03  18 2 00 72300  520</t>
  </si>
  <si>
    <t>Субсидии бюджетам муниципальных районов области на софинансирование расходов муниципальных казенных, бюджетных и автономных учреждений по приобретению коммунальных услуг</t>
  </si>
  <si>
    <t>2 02 29999 05 7230 150</t>
  </si>
  <si>
    <t>Субсидии бюджетам муниципальных районов области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</si>
  <si>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2 02 29999 05 7239 150</t>
  </si>
  <si>
    <t>Субвенции бюджетам бюджетной системы Российской Федерации</t>
  </si>
  <si>
    <t>2 02 30000 00 0000 150</t>
  </si>
  <si>
    <t>874  07 02 02 5 00 70630  530</t>
  </si>
  <si>
    <t>Субвенции бюджетам муниципальных районов на ежемесячное денежное вознаграждение за классное руководство</t>
  </si>
  <si>
    <t>2 02 30021 05 0000 150</t>
  </si>
  <si>
    <t>Субвенции бюджетам муниципальных районов на выполнение передаваемых полномочий субъектов Российской Федерации</t>
  </si>
  <si>
    <t>2 02 30024 05 0000 150</t>
  </si>
  <si>
    <t>874  07 02  02 1 Е1 70020  530</t>
  </si>
  <si>
    <t>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 области</t>
  </si>
  <si>
    <t>2 02 30024 05 7002 150</t>
  </si>
  <si>
    <t>892  07 02  02 5 00 70040  530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</si>
  <si>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</si>
  <si>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2 02 30024 05 7004 150</t>
  </si>
  <si>
    <t>892  07 02  02 5 00 70060  530</t>
  </si>
  <si>
    <t>Субвенции бюджетам муниципальных районов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</si>
  <si>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2 02 30024 05 7006 150</t>
  </si>
  <si>
    <t>892  14 03  18 2 00 70100  530</t>
  </si>
  <si>
    <t>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</si>
  <si>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2 02 30024 05 7010 150</t>
  </si>
  <si>
    <t>892  01 13  18 2 04 70280  530</t>
  </si>
  <si>
    <t>Субвенции бюджетам муниципальных образований на содержание штатных единиц, осуществляющих переданные отдельные государственные полномочия области</t>
  </si>
  <si>
    <t>2 02 30024 05 7028 150</t>
  </si>
  <si>
    <t>874  07 02  02 1 00 70500  530</t>
  </si>
  <si>
    <t>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</si>
  <si>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2 02 30024 05 7050 150</t>
  </si>
  <si>
    <t>874  07 02  02 1 00 70570  530</t>
  </si>
  <si>
    <t>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</si>
  <si>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2 02 30024 05 7057 150</t>
  </si>
  <si>
    <t>874  10 04  02 4 00 70600  530</t>
  </si>
  <si>
    <t>Субвенции бюджетам муниципальных районов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</si>
  <si>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2 02 30024 05 7060 150</t>
  </si>
  <si>
    <t>892  01 13  18 2 00 70650  530</t>
  </si>
  <si>
    <t>Субвенции бюджетам муниципальных районов  на осуществление отдельных государственных полномочий по определению перечня должностных лиц органов местного самоуправления муниципальных районов,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</si>
  <si>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2 02 30024 05 7065 150</t>
  </si>
  <si>
    <t>881  04 05  16 1 00 70720   530</t>
  </si>
  <si>
    <t>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</si>
  <si>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2 02 30024 05 7072 150</t>
  </si>
  <si>
    <t>874  10 04  02 5 00 70130  530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</si>
  <si>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</si>
  <si>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2 02 30027 05 0000 150</t>
  </si>
  <si>
    <t>874  10 04  02 5 00 70010  530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</si>
  <si>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</si>
  <si>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</si>
  <si>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874  10 04  02 4 00 R0821  530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</si>
  <si>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</si>
  <si>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20-50820-00000-00000</t>
  </si>
  <si>
    <t>2 02 35082 05 0000 150</t>
  </si>
  <si>
    <t>874  10 04  02 4 00 N0821  530</t>
  </si>
  <si>
    <t>892  02 03  18 2 00 51180  530</t>
  </si>
  <si>
    <t>Субвенции бюджетам муниципальных районов на осуществление первичного воинского учета на территориях, где отсутствуют военные комиссариаты</t>
  </si>
  <si>
    <t>20-51180-00000-00000</t>
  </si>
  <si>
    <t>2 02 35118 05 0000 150</t>
  </si>
  <si>
    <t>916  01 05  92 0 00 51200  530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</si>
  <si>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</si>
  <si>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20-51200-00000-00000</t>
  </si>
  <si>
    <t>2 02 35120 05 0000 150</t>
  </si>
  <si>
    <t>874  07 02  02 1 00 53031  530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</si>
  <si>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</si>
  <si>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20-53030-00000-00000</t>
  </si>
  <si>
    <t>2 02 35303 05 0000 150</t>
  </si>
  <si>
    <t>917  01 13  91 9 00 59300  530</t>
  </si>
  <si>
    <t>Субвенции бюджетам муниципальных районов на государственную регистрацию актов гражданского состояния</t>
  </si>
  <si>
    <t>20-59000-00000-00000</t>
  </si>
  <si>
    <t>2 02 35930 05 0000 150</t>
  </si>
  <si>
    <t>Иные межбюджетные трансферты</t>
  </si>
  <si>
    <t>2 02 40000 00 0000 150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</si>
  <si>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</si>
  <si>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</si>
  <si>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бюджетам муниципальных районов и городского округа области на частичную компенсацию дополнительных расходов на повышение оплаты труда работников бюджетной сферы, передаваемые бюджету муниципального района из бюджетов поселений на содержание штатных единиц, выполняющих полномочия по осуществлению внешнего муниципального финансового контроля в соответствии с заключенными соглашениями</t>
  </si>
  <si>
    <t>2 02 40014 05 0001 150</t>
  </si>
  <si>
    <t xml:space="preserve">874  07 01  32 0 Р2 51590  540   </t>
  </si>
  <si>
    <t>Межбюджетные трансферты, передаваемые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</si>
  <si>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20-51590-00000-49001</t>
  </si>
  <si>
    <t>2 02 45159 05 0000 150</t>
  </si>
  <si>
    <t xml:space="preserve">874  07 01  32 0 Р2 5159F  540   </t>
  </si>
  <si>
    <t>20-5159F-00000-49001</t>
  </si>
  <si>
    <t>857  08 01  03 2 А3 54531  540</t>
  </si>
  <si>
    <t>Межбюджетные трансферты, передаваемые бюджетам муниципальных районов на создание виртуальных концертных залов</t>
  </si>
  <si>
    <t>20-54530-00000-00000</t>
  </si>
  <si>
    <t>2 02 45453 05 0000 150</t>
  </si>
  <si>
    <t>874  07 02  02 5 00 58261  540</t>
  </si>
  <si>
    <t>Межбюджетные трансферты, передаваемые бюджетам муниципальных районов, за счет средств резервного фонда Правительства Российской Федерации</t>
  </si>
  <si>
    <t>20-58260-00000-01000</t>
  </si>
  <si>
    <t>2 02 49001 05 0000 150</t>
  </si>
  <si>
    <t>Прочие межбюджетные трансферты, передаваемые бюджетам муниципальных районов</t>
  </si>
  <si>
    <t>2 02 49999 05 0000 150</t>
  </si>
  <si>
    <t>874  07 01  02 5 00 70320   540</t>
  </si>
  <si>
    <t>Иные межбюджетные трансферты бюджетам муниципальных районов на благоустройство игровых площадок образовательных организаций, реализующих программы дошкольного образования</t>
  </si>
  <si>
    <t>2 02 49999 05 7032 150</t>
  </si>
  <si>
    <t xml:space="preserve">874  07 09  18 3 00 71340  540   </t>
  </si>
  <si>
    <t xml:space="preserve">Иные межбюджетных трансферты бюджетам муниципальных районов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
</t>
  </si>
  <si>
    <t>2 02 49999 05 7134 150</t>
  </si>
  <si>
    <t>874  07 02  02 1 Е1 71370  540</t>
  </si>
  <si>
    <t>Иные межбюджетных трансферты бюджетам муниципальных районов на 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t>
  </si>
  <si>
    <t>2 02 49999 05 7137 150</t>
  </si>
  <si>
    <t>874  07 02  02 1 Е4 71380  540</t>
  </si>
  <si>
    <t>Иные межбюджетных трансферты бюджетам муниципальных районов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t>
  </si>
  <si>
    <t xml:space="preserve">2 02 49999 05 7138 150 </t>
  </si>
  <si>
    <t xml:space="preserve">892  14 03  18 2 00 71410   540   </t>
  </si>
  <si>
    <t>Иные межбюджетных трансферты бюджетам муниципальных районов на частичную компенсацию дополнительных расходов на повышение оплаты труда работников бюджетной сферы</t>
  </si>
  <si>
    <t>2 02 49999 05 7141 150</t>
  </si>
  <si>
    <t xml:space="preserve">07 02  02 1 00 72230   540   </t>
  </si>
  <si>
    <t>Иные межбюджетные трансферты бюджетам муниципальных районов Новгородской области  на  реализацию муниципального проекта "Твой школьный бюджет"</t>
  </si>
  <si>
    <t>2 02 49999 05 7223 150</t>
  </si>
  <si>
    <t xml:space="preserve">07 03  02 2  00 72250  540   </t>
  </si>
  <si>
    <t>Иные межбюджетные трансферты бюджетам муниципальных районов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t>
  </si>
  <si>
    <t>2 02 49999 05 7225 150</t>
  </si>
  <si>
    <t>07 02  25 0  D2 72260  540</t>
  </si>
  <si>
    <t>Иные межбюджетные трансферты бюджетам муниципальных районов на  обеспечение развития информационно-телекоммуникационной инфраструктуры объектов общеобразовательных организаций</t>
  </si>
  <si>
    <t>2 02 49999 05 7226 150</t>
  </si>
  <si>
    <t>892  14 03  18 2 00 75250  540</t>
  </si>
  <si>
    <t>Иные межбюджетные трансферты бюджетам муниципальных районов, обеспечивших создание благоприятного инвестиционного климата на территории муниципального образования и достигших роста поступлений налоговых доходов в областной бюджет</t>
  </si>
  <si>
    <t>2 02 49999 05 7525 150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</si>
  <si>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</si>
  <si>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2 18 00000 00 0000 000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</si>
  <si>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</si>
  <si>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2 18 00000 05 0000 150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</si>
  <si>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</si>
  <si>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2 18 60010 05 0000 150</t>
  </si>
  <si>
    <t>ВОЗВРАТ ОСТАТКОВ СУБСИДИЙ, СУБВЕНЦИЙ И ИНЫХ МЕЖБЮДЖЕТНЫХ ТРАНСФЕРТОВ, ИМЕЮЩИХ ЦЕЛЕВОЕ НАЗНАЧЕНИЕ, ПРОШЛЫХ ЛЕТ</t>
  </si>
  <si>
    <t>2 19 00000 00 0000 000</t>
  </si>
  <si>
    <t>Возврат остатков субсидий, субвенций и иных межбюджетных трансфертов, имеющих целевое назначение, прошлых лет из бюджетов городских поселений</t>
  </si>
  <si>
    <t>2 19 00000 05 0000 150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</si>
  <si>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</si>
  <si>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</si>
  <si>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619-оз 01.10.2020</t>
  </si>
  <si>
    <t>2020</t>
  </si>
  <si>
    <t>2021</t>
  </si>
  <si>
    <t>2022</t>
  </si>
  <si>
    <t>520-оз 04.03.2020</t>
  </si>
  <si>
    <t>576-оз 02.06.2020</t>
  </si>
  <si>
    <t>619-оз 01.01.2020</t>
  </si>
  <si>
    <t>920  04 10 25 0 00 72390 520</t>
  </si>
  <si>
    <t>изменения по двум законам</t>
  </si>
  <si>
    <t>приложение 1</t>
  </si>
</sst>
</file>

<file path=xl/styles.xml><?xml version="1.0" encoding="utf-8"?>
<styleSheet xmlns="http://schemas.openxmlformats.org/spreadsheetml/2006/main">
  <fonts count="7">
    <font>
      <sz val="11"/>
      <color theme="1"/>
      <name val="Calibri"/>
      <family val="2"/>
      <scheme val="minor"/>
    </font>
    <font>
      <b/>
      <sz val="10"/>
      <name val="Times New Roman"/>
      <family val="1"/>
      <charset val="204"/>
    </font>
    <font>
      <sz val="10"/>
      <name val="Times New Roman"/>
      <family val="1"/>
      <charset val="204"/>
    </font>
    <font>
      <sz val="10"/>
      <color rgb="FFFF0000"/>
      <name val="Times New Roman"/>
      <family val="1"/>
      <charset val="204"/>
    </font>
    <font>
      <b/>
      <sz val="10"/>
      <color rgb="FFFF0000"/>
      <name val="Times New Roman"/>
      <family val="1"/>
      <charset val="204"/>
    </font>
    <font>
      <sz val="10"/>
      <name val="Arial Cyr"/>
      <charset val="204"/>
    </font>
    <font>
      <sz val="10"/>
      <color theme="3"/>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62">
    <xf numFmtId="0" fontId="0" fillId="0" borderId="0" xfId="0"/>
    <xf numFmtId="0" fontId="1" fillId="0" borderId="0" xfId="0" applyFont="1" applyFill="1" applyAlignment="1">
      <alignment wrapText="1"/>
    </xf>
    <xf numFmtId="4" fontId="1" fillId="0" borderId="0" xfId="0" applyNumberFormat="1" applyFont="1" applyFill="1" applyAlignment="1">
      <alignment wrapText="1"/>
    </xf>
    <xf numFmtId="0" fontId="2" fillId="0" borderId="0" xfId="0" applyFont="1" applyFill="1"/>
    <xf numFmtId="0" fontId="2" fillId="0" borderId="0" xfId="0" applyFont="1" applyFill="1" applyAlignment="1">
      <alignment vertical="justify"/>
    </xf>
    <xf numFmtId="49" fontId="2" fillId="0" borderId="0" xfId="0" applyNumberFormat="1" applyFont="1" applyFill="1" applyAlignment="1">
      <alignment horizontal="center" vertical="justify" wrapText="1"/>
    </xf>
    <xf numFmtId="0" fontId="2" fillId="0" borderId="0" xfId="0" applyNumberFormat="1" applyFont="1" applyFill="1" applyAlignment="1">
      <alignment vertical="justify" wrapText="1"/>
    </xf>
    <xf numFmtId="49" fontId="2" fillId="0" borderId="0" xfId="0" applyNumberFormat="1" applyFont="1" applyFill="1" applyAlignment="1">
      <alignment vertical="justify"/>
    </xf>
    <xf numFmtId="49" fontId="2" fillId="0" borderId="8" xfId="0" applyNumberFormat="1" applyFont="1" applyFill="1" applyBorder="1" applyAlignment="1">
      <alignment horizontal="center" vertical="center" wrapText="1" shrinkToFit="1"/>
    </xf>
    <xf numFmtId="49" fontId="3" fillId="0" borderId="8" xfId="0" applyNumberFormat="1" applyFont="1" applyFill="1" applyBorder="1" applyAlignment="1">
      <alignment horizontal="center" vertical="center" wrapText="1" shrinkToFit="1"/>
    </xf>
    <xf numFmtId="0" fontId="1" fillId="0" borderId="0" xfId="0" applyFont="1" applyFill="1"/>
    <xf numFmtId="0" fontId="2" fillId="0" borderId="2" xfId="0" applyFont="1" applyFill="1" applyBorder="1" applyAlignment="1">
      <alignment horizontal="center" vertical="top" wrapText="1"/>
    </xf>
    <xf numFmtId="49" fontId="2" fillId="0" borderId="8" xfId="0" applyNumberFormat="1" applyFont="1" applyFill="1" applyBorder="1" applyAlignment="1">
      <alignment horizontal="center" vertical="top" wrapText="1"/>
    </xf>
    <xf numFmtId="0" fontId="2" fillId="0" borderId="8" xfId="0" applyFont="1" applyFill="1" applyBorder="1" applyAlignment="1">
      <alignment vertical="top" wrapText="1"/>
    </xf>
    <xf numFmtId="0" fontId="2" fillId="0" borderId="8" xfId="0" applyFont="1" applyFill="1" applyBorder="1" applyAlignment="1">
      <alignment horizontal="center" vertical="top" shrinkToFit="1"/>
    </xf>
    <xf numFmtId="4" fontId="2" fillId="0" borderId="8" xfId="0" applyNumberFormat="1" applyFont="1" applyFill="1" applyBorder="1" applyAlignment="1">
      <alignment horizontal="right" vertical="top" shrinkToFit="1"/>
    </xf>
    <xf numFmtId="0" fontId="2" fillId="0" borderId="8" xfId="0" applyFont="1" applyFill="1" applyBorder="1" applyAlignment="1">
      <alignment horizontal="justify" vertical="top" wrapText="1"/>
    </xf>
    <xf numFmtId="4" fontId="2" fillId="0" borderId="9" xfId="0" applyNumberFormat="1" applyFont="1" applyFill="1" applyBorder="1" applyAlignment="1">
      <alignment horizontal="right" vertical="top" shrinkToFit="1"/>
    </xf>
    <xf numFmtId="0" fontId="2" fillId="0" borderId="8" xfId="0" applyFont="1" applyFill="1" applyBorder="1" applyAlignment="1">
      <alignment horizontal="right" vertical="top" wrapText="1"/>
    </xf>
    <xf numFmtId="0" fontId="2" fillId="0" borderId="8"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8" xfId="0" applyFont="1" applyFill="1" applyBorder="1" applyAlignment="1">
      <alignment horizontal="center" vertical="top" wrapText="1"/>
    </xf>
    <xf numFmtId="49" fontId="2" fillId="0" borderId="8" xfId="0" applyNumberFormat="1" applyFont="1" applyFill="1" applyBorder="1" applyAlignment="1">
      <alignment horizontal="center" vertical="top"/>
    </xf>
    <xf numFmtId="49" fontId="2" fillId="0" borderId="8" xfId="0" applyNumberFormat="1" applyFont="1" applyFill="1" applyBorder="1" applyAlignment="1">
      <alignment vertical="top" wrapText="1"/>
    </xf>
    <xf numFmtId="0" fontId="2" fillId="0" borderId="2" xfId="0" applyFont="1" applyFill="1" applyBorder="1" applyAlignment="1">
      <alignment vertical="top" wrapText="1"/>
    </xf>
    <xf numFmtId="0" fontId="2" fillId="0" borderId="8" xfId="0" applyNumberFormat="1" applyFont="1" applyFill="1" applyBorder="1" applyAlignment="1">
      <alignment vertical="top" wrapText="1"/>
    </xf>
    <xf numFmtId="0" fontId="3" fillId="0" borderId="8" xfId="0" applyFont="1" applyFill="1" applyBorder="1" applyAlignment="1">
      <alignment vertical="top" wrapText="1"/>
    </xf>
    <xf numFmtId="49" fontId="3" fillId="0" borderId="8" xfId="0" applyNumberFormat="1" applyFont="1" applyFill="1" applyBorder="1" applyAlignment="1">
      <alignment horizontal="center" vertical="top" wrapText="1"/>
    </xf>
    <xf numFmtId="0" fontId="3" fillId="0" borderId="8" xfId="0" applyFont="1" applyFill="1" applyBorder="1" applyAlignment="1">
      <alignment horizontal="center" vertical="top" shrinkToFit="1"/>
    </xf>
    <xf numFmtId="0" fontId="2" fillId="0" borderId="8" xfId="0" applyFont="1" applyFill="1" applyBorder="1" applyAlignment="1">
      <alignment horizontal="center" vertical="top"/>
    </xf>
    <xf numFmtId="0" fontId="2" fillId="0" borderId="8" xfId="1" applyNumberFormat="1" applyFont="1" applyFill="1" applyBorder="1" applyAlignment="1" applyProtection="1">
      <alignment horizontal="left" vertical="top" wrapText="1"/>
    </xf>
    <xf numFmtId="4" fontId="2" fillId="0" borderId="8" xfId="0" applyNumberFormat="1" applyFont="1" applyFill="1" applyBorder="1" applyAlignment="1">
      <alignment horizontal="right" vertical="top"/>
    </xf>
    <xf numFmtId="49" fontId="2" fillId="0" borderId="0" xfId="0" applyNumberFormat="1" applyFont="1" applyFill="1"/>
    <xf numFmtId="49" fontId="6" fillId="0" borderId="8" xfId="0" applyNumberFormat="1" applyFont="1" applyFill="1" applyBorder="1" applyAlignment="1">
      <alignment horizontal="center" vertical="center" wrapText="1" shrinkToFit="1"/>
    </xf>
    <xf numFmtId="49" fontId="2" fillId="0" borderId="7" xfId="0" applyNumberFormat="1" applyFont="1" applyFill="1" applyBorder="1" applyAlignment="1">
      <alignment horizontal="center" vertical="center" wrapText="1"/>
    </xf>
    <xf numFmtId="49" fontId="2" fillId="0" borderId="3" xfId="0" applyNumberFormat="1" applyFont="1" applyFill="1" applyBorder="1" applyAlignment="1">
      <alignment horizontal="right" vertical="center" wrapText="1" shrinkToFit="1"/>
    </xf>
    <xf numFmtId="0" fontId="2" fillId="0" borderId="5" xfId="0" applyFont="1" applyFill="1" applyBorder="1" applyAlignment="1">
      <alignment horizontal="center" vertical="center" wrapText="1"/>
    </xf>
    <xf numFmtId="0" fontId="1" fillId="0" borderId="8" xfId="0" applyFont="1" applyFill="1" applyBorder="1" applyAlignment="1">
      <alignment horizontal="justify" vertical="top" wrapText="1"/>
    </xf>
    <xf numFmtId="49" fontId="1" fillId="0" borderId="8" xfId="0" applyNumberFormat="1" applyFont="1" applyFill="1" applyBorder="1" applyAlignment="1">
      <alignment horizontal="center" vertical="top" wrapText="1"/>
    </xf>
    <xf numFmtId="0" fontId="1" fillId="0" borderId="8" xfId="0" applyFont="1" applyFill="1" applyBorder="1" applyAlignment="1">
      <alignment horizontal="center" vertical="top" shrinkToFit="1"/>
    </xf>
    <xf numFmtId="4" fontId="1" fillId="0" borderId="8" xfId="0" applyNumberFormat="1" applyFont="1" applyFill="1" applyBorder="1" applyAlignment="1">
      <alignment horizontal="right" vertical="top" shrinkToFit="1"/>
    </xf>
    <xf numFmtId="4" fontId="1" fillId="0" borderId="9" xfId="0" applyNumberFormat="1" applyFont="1" applyFill="1" applyBorder="1" applyAlignment="1">
      <alignment horizontal="right" vertical="top" shrinkToFit="1"/>
    </xf>
    <xf numFmtId="4" fontId="4" fillId="0" borderId="8" xfId="0" applyNumberFormat="1" applyFont="1" applyFill="1" applyBorder="1" applyAlignment="1">
      <alignment horizontal="right" vertical="top" shrinkToFit="1"/>
    </xf>
    <xf numFmtId="0" fontId="1" fillId="0" borderId="8" xfId="0" applyFont="1" applyFill="1" applyBorder="1" applyAlignment="1">
      <alignment vertical="top" wrapText="1"/>
    </xf>
    <xf numFmtId="49" fontId="1" fillId="0" borderId="8" xfId="0" applyNumberFormat="1" applyFont="1" applyFill="1" applyBorder="1" applyAlignment="1">
      <alignment vertical="top" wrapText="1"/>
    </xf>
    <xf numFmtId="0" fontId="1" fillId="0" borderId="8" xfId="0" applyFont="1" applyFill="1" applyBorder="1" applyAlignment="1">
      <alignment horizontal="center" vertical="top" wrapText="1"/>
    </xf>
    <xf numFmtId="0" fontId="1" fillId="0" borderId="8" xfId="1" applyNumberFormat="1" applyFont="1" applyFill="1" applyBorder="1" applyAlignment="1" applyProtection="1">
      <alignment horizontal="left" vertical="top" wrapText="1"/>
    </xf>
    <xf numFmtId="0" fontId="1" fillId="0" borderId="8" xfId="0" applyFont="1" applyFill="1" applyBorder="1" applyAlignment="1">
      <alignment horizontal="center" vertical="top"/>
    </xf>
    <xf numFmtId="49" fontId="1" fillId="0" borderId="8" xfId="0" applyNumberFormat="1" applyFont="1" applyFill="1" applyBorder="1" applyAlignment="1">
      <alignment horizontal="center" vertical="top"/>
    </xf>
    <xf numFmtId="4" fontId="1" fillId="0" borderId="8" xfId="0" applyNumberFormat="1" applyFont="1" applyFill="1" applyBorder="1" applyAlignment="1">
      <alignment horizontal="right" vertical="top"/>
    </xf>
    <xf numFmtId="0" fontId="1" fillId="0" borderId="0" xfId="0" applyFont="1" applyFill="1" applyAlignment="1">
      <alignment horizontal="center" wrapText="1"/>
    </xf>
    <xf numFmtId="0" fontId="2" fillId="0" borderId="1"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49" fontId="2" fillId="0" borderId="3" xfId="0" applyNumberFormat="1" applyFont="1" applyFill="1" applyBorder="1" applyAlignment="1">
      <alignment horizontal="right" vertical="center" wrapText="1" shrinkToFit="1"/>
    </xf>
    <xf numFmtId="49" fontId="2" fillId="0" borderId="4" xfId="0" applyNumberFormat="1" applyFont="1" applyFill="1" applyBorder="1" applyAlignment="1">
      <alignment horizontal="right" vertical="center" wrapText="1" shrinkToFit="1"/>
    </xf>
    <xf numFmtId="49" fontId="2" fillId="0" borderId="6" xfId="0" applyNumberFormat="1" applyFont="1" applyFill="1" applyBorder="1" applyAlignment="1">
      <alignment horizontal="center" vertical="center" wrapText="1" shrinkToFit="1"/>
    </xf>
    <xf numFmtId="49" fontId="2" fillId="0" borderId="2" xfId="0" applyNumberFormat="1" applyFont="1" applyFill="1" applyBorder="1" applyAlignment="1">
      <alignment horizontal="center" vertical="center" wrapText="1" shrinkToFit="1"/>
    </xf>
    <xf numFmtId="49" fontId="2" fillId="0" borderId="3" xfId="0" applyNumberFormat="1" applyFont="1" applyFill="1" applyBorder="1" applyAlignment="1">
      <alignment horizontal="center" vertical="center" wrapText="1" shrinkToFi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Q88"/>
  <sheetViews>
    <sheetView tabSelected="1" workbookViewId="0">
      <selection activeCell="L30" sqref="L30"/>
    </sheetView>
  </sheetViews>
  <sheetFormatPr defaultRowHeight="12.75"/>
  <cols>
    <col min="1" max="1" width="5.7109375" style="3" customWidth="1"/>
    <col min="2" max="2" width="11.28515625" style="3" customWidth="1"/>
    <col min="3" max="3" width="44.85546875" style="3" customWidth="1"/>
    <col min="4" max="4" width="9.140625" style="32"/>
    <col min="5" max="5" width="23.5703125" style="3" customWidth="1"/>
    <col min="6" max="17" width="14.7109375" style="3" customWidth="1"/>
    <col min="18" max="235" width="9.140625" style="3"/>
    <col min="236" max="236" width="5.7109375" style="3" customWidth="1"/>
    <col min="237" max="237" width="11.28515625" style="3" customWidth="1"/>
    <col min="238" max="238" width="44.85546875" style="3" customWidth="1"/>
    <col min="239" max="239" width="9.140625" style="3"/>
    <col min="240" max="240" width="23.5703125" style="3" customWidth="1"/>
    <col min="241" max="273" width="14.7109375" style="3" customWidth="1"/>
    <col min="274" max="491" width="9.140625" style="3"/>
    <col min="492" max="492" width="5.7109375" style="3" customWidth="1"/>
    <col min="493" max="493" width="11.28515625" style="3" customWidth="1"/>
    <col min="494" max="494" width="44.85546875" style="3" customWidth="1"/>
    <col min="495" max="495" width="9.140625" style="3"/>
    <col min="496" max="496" width="23.5703125" style="3" customWidth="1"/>
    <col min="497" max="529" width="14.7109375" style="3" customWidth="1"/>
    <col min="530" max="747" width="9.140625" style="3"/>
    <col min="748" max="748" width="5.7109375" style="3" customWidth="1"/>
    <col min="749" max="749" width="11.28515625" style="3" customWidth="1"/>
    <col min="750" max="750" width="44.85546875" style="3" customWidth="1"/>
    <col min="751" max="751" width="9.140625" style="3"/>
    <col min="752" max="752" width="23.5703125" style="3" customWidth="1"/>
    <col min="753" max="785" width="14.7109375" style="3" customWidth="1"/>
    <col min="786" max="1003" width="9.140625" style="3"/>
    <col min="1004" max="1004" width="5.7109375" style="3" customWidth="1"/>
    <col min="1005" max="1005" width="11.28515625" style="3" customWidth="1"/>
    <col min="1006" max="1006" width="44.85546875" style="3" customWidth="1"/>
    <col min="1007" max="1007" width="9.140625" style="3"/>
    <col min="1008" max="1008" width="23.5703125" style="3" customWidth="1"/>
    <col min="1009" max="1041" width="14.7109375" style="3" customWidth="1"/>
    <col min="1042" max="1259" width="9.140625" style="3"/>
    <col min="1260" max="1260" width="5.7109375" style="3" customWidth="1"/>
    <col min="1261" max="1261" width="11.28515625" style="3" customWidth="1"/>
    <col min="1262" max="1262" width="44.85546875" style="3" customWidth="1"/>
    <col min="1263" max="1263" width="9.140625" style="3"/>
    <col min="1264" max="1264" width="23.5703125" style="3" customWidth="1"/>
    <col min="1265" max="1297" width="14.7109375" style="3" customWidth="1"/>
    <col min="1298" max="1515" width="9.140625" style="3"/>
    <col min="1516" max="1516" width="5.7109375" style="3" customWidth="1"/>
    <col min="1517" max="1517" width="11.28515625" style="3" customWidth="1"/>
    <col min="1518" max="1518" width="44.85546875" style="3" customWidth="1"/>
    <col min="1519" max="1519" width="9.140625" style="3"/>
    <col min="1520" max="1520" width="23.5703125" style="3" customWidth="1"/>
    <col min="1521" max="1553" width="14.7109375" style="3" customWidth="1"/>
    <col min="1554" max="1771" width="9.140625" style="3"/>
    <col min="1772" max="1772" width="5.7109375" style="3" customWidth="1"/>
    <col min="1773" max="1773" width="11.28515625" style="3" customWidth="1"/>
    <col min="1774" max="1774" width="44.85546875" style="3" customWidth="1"/>
    <col min="1775" max="1775" width="9.140625" style="3"/>
    <col min="1776" max="1776" width="23.5703125" style="3" customWidth="1"/>
    <col min="1777" max="1809" width="14.7109375" style="3" customWidth="1"/>
    <col min="1810" max="2027" width="9.140625" style="3"/>
    <col min="2028" max="2028" width="5.7109375" style="3" customWidth="1"/>
    <col min="2029" max="2029" width="11.28515625" style="3" customWidth="1"/>
    <col min="2030" max="2030" width="44.85546875" style="3" customWidth="1"/>
    <col min="2031" max="2031" width="9.140625" style="3"/>
    <col min="2032" max="2032" width="23.5703125" style="3" customWidth="1"/>
    <col min="2033" max="2065" width="14.7109375" style="3" customWidth="1"/>
    <col min="2066" max="2283" width="9.140625" style="3"/>
    <col min="2284" max="2284" width="5.7109375" style="3" customWidth="1"/>
    <col min="2285" max="2285" width="11.28515625" style="3" customWidth="1"/>
    <col min="2286" max="2286" width="44.85546875" style="3" customWidth="1"/>
    <col min="2287" max="2287" width="9.140625" style="3"/>
    <col min="2288" max="2288" width="23.5703125" style="3" customWidth="1"/>
    <col min="2289" max="2321" width="14.7109375" style="3" customWidth="1"/>
    <col min="2322" max="2539" width="9.140625" style="3"/>
    <col min="2540" max="2540" width="5.7109375" style="3" customWidth="1"/>
    <col min="2541" max="2541" width="11.28515625" style="3" customWidth="1"/>
    <col min="2542" max="2542" width="44.85546875" style="3" customWidth="1"/>
    <col min="2543" max="2543" width="9.140625" style="3"/>
    <col min="2544" max="2544" width="23.5703125" style="3" customWidth="1"/>
    <col min="2545" max="2577" width="14.7109375" style="3" customWidth="1"/>
    <col min="2578" max="2795" width="9.140625" style="3"/>
    <col min="2796" max="2796" width="5.7109375" style="3" customWidth="1"/>
    <col min="2797" max="2797" width="11.28515625" style="3" customWidth="1"/>
    <col min="2798" max="2798" width="44.85546875" style="3" customWidth="1"/>
    <col min="2799" max="2799" width="9.140625" style="3"/>
    <col min="2800" max="2800" width="23.5703125" style="3" customWidth="1"/>
    <col min="2801" max="2833" width="14.7109375" style="3" customWidth="1"/>
    <col min="2834" max="3051" width="9.140625" style="3"/>
    <col min="3052" max="3052" width="5.7109375" style="3" customWidth="1"/>
    <col min="3053" max="3053" width="11.28515625" style="3" customWidth="1"/>
    <col min="3054" max="3054" width="44.85546875" style="3" customWidth="1"/>
    <col min="3055" max="3055" width="9.140625" style="3"/>
    <col min="3056" max="3056" width="23.5703125" style="3" customWidth="1"/>
    <col min="3057" max="3089" width="14.7109375" style="3" customWidth="1"/>
    <col min="3090" max="3307" width="9.140625" style="3"/>
    <col min="3308" max="3308" width="5.7109375" style="3" customWidth="1"/>
    <col min="3309" max="3309" width="11.28515625" style="3" customWidth="1"/>
    <col min="3310" max="3310" width="44.85546875" style="3" customWidth="1"/>
    <col min="3311" max="3311" width="9.140625" style="3"/>
    <col min="3312" max="3312" width="23.5703125" style="3" customWidth="1"/>
    <col min="3313" max="3345" width="14.7109375" style="3" customWidth="1"/>
    <col min="3346" max="3563" width="9.140625" style="3"/>
    <col min="3564" max="3564" width="5.7109375" style="3" customWidth="1"/>
    <col min="3565" max="3565" width="11.28515625" style="3" customWidth="1"/>
    <col min="3566" max="3566" width="44.85546875" style="3" customWidth="1"/>
    <col min="3567" max="3567" width="9.140625" style="3"/>
    <col min="3568" max="3568" width="23.5703125" style="3" customWidth="1"/>
    <col min="3569" max="3601" width="14.7109375" style="3" customWidth="1"/>
    <col min="3602" max="3819" width="9.140625" style="3"/>
    <col min="3820" max="3820" width="5.7109375" style="3" customWidth="1"/>
    <col min="3821" max="3821" width="11.28515625" style="3" customWidth="1"/>
    <col min="3822" max="3822" width="44.85546875" style="3" customWidth="1"/>
    <col min="3823" max="3823" width="9.140625" style="3"/>
    <col min="3824" max="3824" width="23.5703125" style="3" customWidth="1"/>
    <col min="3825" max="3857" width="14.7109375" style="3" customWidth="1"/>
    <col min="3858" max="4075" width="9.140625" style="3"/>
    <col min="4076" max="4076" width="5.7109375" style="3" customWidth="1"/>
    <col min="4077" max="4077" width="11.28515625" style="3" customWidth="1"/>
    <col min="4078" max="4078" width="44.85546875" style="3" customWidth="1"/>
    <col min="4079" max="4079" width="9.140625" style="3"/>
    <col min="4080" max="4080" width="23.5703125" style="3" customWidth="1"/>
    <col min="4081" max="4113" width="14.7109375" style="3" customWidth="1"/>
    <col min="4114" max="4331" width="9.140625" style="3"/>
    <col min="4332" max="4332" width="5.7109375" style="3" customWidth="1"/>
    <col min="4333" max="4333" width="11.28515625" style="3" customWidth="1"/>
    <col min="4334" max="4334" width="44.85546875" style="3" customWidth="1"/>
    <col min="4335" max="4335" width="9.140625" style="3"/>
    <col min="4336" max="4336" width="23.5703125" style="3" customWidth="1"/>
    <col min="4337" max="4369" width="14.7109375" style="3" customWidth="1"/>
    <col min="4370" max="4587" width="9.140625" style="3"/>
    <col min="4588" max="4588" width="5.7109375" style="3" customWidth="1"/>
    <col min="4589" max="4589" width="11.28515625" style="3" customWidth="1"/>
    <col min="4590" max="4590" width="44.85546875" style="3" customWidth="1"/>
    <col min="4591" max="4591" width="9.140625" style="3"/>
    <col min="4592" max="4592" width="23.5703125" style="3" customWidth="1"/>
    <col min="4593" max="4625" width="14.7109375" style="3" customWidth="1"/>
    <col min="4626" max="4843" width="9.140625" style="3"/>
    <col min="4844" max="4844" width="5.7109375" style="3" customWidth="1"/>
    <col min="4845" max="4845" width="11.28515625" style="3" customWidth="1"/>
    <col min="4846" max="4846" width="44.85546875" style="3" customWidth="1"/>
    <col min="4847" max="4847" width="9.140625" style="3"/>
    <col min="4848" max="4848" width="23.5703125" style="3" customWidth="1"/>
    <col min="4849" max="4881" width="14.7109375" style="3" customWidth="1"/>
    <col min="4882" max="5099" width="9.140625" style="3"/>
    <col min="5100" max="5100" width="5.7109375" style="3" customWidth="1"/>
    <col min="5101" max="5101" width="11.28515625" style="3" customWidth="1"/>
    <col min="5102" max="5102" width="44.85546875" style="3" customWidth="1"/>
    <col min="5103" max="5103" width="9.140625" style="3"/>
    <col min="5104" max="5104" width="23.5703125" style="3" customWidth="1"/>
    <col min="5105" max="5137" width="14.7109375" style="3" customWidth="1"/>
    <col min="5138" max="5355" width="9.140625" style="3"/>
    <col min="5356" max="5356" width="5.7109375" style="3" customWidth="1"/>
    <col min="5357" max="5357" width="11.28515625" style="3" customWidth="1"/>
    <col min="5358" max="5358" width="44.85546875" style="3" customWidth="1"/>
    <col min="5359" max="5359" width="9.140625" style="3"/>
    <col min="5360" max="5360" width="23.5703125" style="3" customWidth="1"/>
    <col min="5361" max="5393" width="14.7109375" style="3" customWidth="1"/>
    <col min="5394" max="5611" width="9.140625" style="3"/>
    <col min="5612" max="5612" width="5.7109375" style="3" customWidth="1"/>
    <col min="5613" max="5613" width="11.28515625" style="3" customWidth="1"/>
    <col min="5614" max="5614" width="44.85546875" style="3" customWidth="1"/>
    <col min="5615" max="5615" width="9.140625" style="3"/>
    <col min="5616" max="5616" width="23.5703125" style="3" customWidth="1"/>
    <col min="5617" max="5649" width="14.7109375" style="3" customWidth="1"/>
    <col min="5650" max="5867" width="9.140625" style="3"/>
    <col min="5868" max="5868" width="5.7109375" style="3" customWidth="1"/>
    <col min="5869" max="5869" width="11.28515625" style="3" customWidth="1"/>
    <col min="5870" max="5870" width="44.85546875" style="3" customWidth="1"/>
    <col min="5871" max="5871" width="9.140625" style="3"/>
    <col min="5872" max="5872" width="23.5703125" style="3" customWidth="1"/>
    <col min="5873" max="5905" width="14.7109375" style="3" customWidth="1"/>
    <col min="5906" max="6123" width="9.140625" style="3"/>
    <col min="6124" max="6124" width="5.7109375" style="3" customWidth="1"/>
    <col min="6125" max="6125" width="11.28515625" style="3" customWidth="1"/>
    <col min="6126" max="6126" width="44.85546875" style="3" customWidth="1"/>
    <col min="6127" max="6127" width="9.140625" style="3"/>
    <col min="6128" max="6128" width="23.5703125" style="3" customWidth="1"/>
    <col min="6129" max="6161" width="14.7109375" style="3" customWidth="1"/>
    <col min="6162" max="6379" width="9.140625" style="3"/>
    <col min="6380" max="6380" width="5.7109375" style="3" customWidth="1"/>
    <col min="6381" max="6381" width="11.28515625" style="3" customWidth="1"/>
    <col min="6382" max="6382" width="44.85546875" style="3" customWidth="1"/>
    <col min="6383" max="6383" width="9.140625" style="3"/>
    <col min="6384" max="6384" width="23.5703125" style="3" customWidth="1"/>
    <col min="6385" max="6417" width="14.7109375" style="3" customWidth="1"/>
    <col min="6418" max="6635" width="9.140625" style="3"/>
    <col min="6636" max="6636" width="5.7109375" style="3" customWidth="1"/>
    <col min="6637" max="6637" width="11.28515625" style="3" customWidth="1"/>
    <col min="6638" max="6638" width="44.85546875" style="3" customWidth="1"/>
    <col min="6639" max="6639" width="9.140625" style="3"/>
    <col min="6640" max="6640" width="23.5703125" style="3" customWidth="1"/>
    <col min="6641" max="6673" width="14.7109375" style="3" customWidth="1"/>
    <col min="6674" max="6891" width="9.140625" style="3"/>
    <col min="6892" max="6892" width="5.7109375" style="3" customWidth="1"/>
    <col min="6893" max="6893" width="11.28515625" style="3" customWidth="1"/>
    <col min="6894" max="6894" width="44.85546875" style="3" customWidth="1"/>
    <col min="6895" max="6895" width="9.140625" style="3"/>
    <col min="6896" max="6896" width="23.5703125" style="3" customWidth="1"/>
    <col min="6897" max="6929" width="14.7109375" style="3" customWidth="1"/>
    <col min="6930" max="7147" width="9.140625" style="3"/>
    <col min="7148" max="7148" width="5.7109375" style="3" customWidth="1"/>
    <col min="7149" max="7149" width="11.28515625" style="3" customWidth="1"/>
    <col min="7150" max="7150" width="44.85546875" style="3" customWidth="1"/>
    <col min="7151" max="7151" width="9.140625" style="3"/>
    <col min="7152" max="7152" width="23.5703125" style="3" customWidth="1"/>
    <col min="7153" max="7185" width="14.7109375" style="3" customWidth="1"/>
    <col min="7186" max="7403" width="9.140625" style="3"/>
    <col min="7404" max="7404" width="5.7109375" style="3" customWidth="1"/>
    <col min="7405" max="7405" width="11.28515625" style="3" customWidth="1"/>
    <col min="7406" max="7406" width="44.85546875" style="3" customWidth="1"/>
    <col min="7407" max="7407" width="9.140625" style="3"/>
    <col min="7408" max="7408" width="23.5703125" style="3" customWidth="1"/>
    <col min="7409" max="7441" width="14.7109375" style="3" customWidth="1"/>
    <col min="7442" max="7659" width="9.140625" style="3"/>
    <col min="7660" max="7660" width="5.7109375" style="3" customWidth="1"/>
    <col min="7661" max="7661" width="11.28515625" style="3" customWidth="1"/>
    <col min="7662" max="7662" width="44.85546875" style="3" customWidth="1"/>
    <col min="7663" max="7663" width="9.140625" style="3"/>
    <col min="7664" max="7664" width="23.5703125" style="3" customWidth="1"/>
    <col min="7665" max="7697" width="14.7109375" style="3" customWidth="1"/>
    <col min="7698" max="7915" width="9.140625" style="3"/>
    <col min="7916" max="7916" width="5.7109375" style="3" customWidth="1"/>
    <col min="7917" max="7917" width="11.28515625" style="3" customWidth="1"/>
    <col min="7918" max="7918" width="44.85546875" style="3" customWidth="1"/>
    <col min="7919" max="7919" width="9.140625" style="3"/>
    <col min="7920" max="7920" width="23.5703125" style="3" customWidth="1"/>
    <col min="7921" max="7953" width="14.7109375" style="3" customWidth="1"/>
    <col min="7954" max="8171" width="9.140625" style="3"/>
    <col min="8172" max="8172" width="5.7109375" style="3" customWidth="1"/>
    <col min="8173" max="8173" width="11.28515625" style="3" customWidth="1"/>
    <col min="8174" max="8174" width="44.85546875" style="3" customWidth="1"/>
    <col min="8175" max="8175" width="9.140625" style="3"/>
    <col min="8176" max="8176" width="23.5703125" style="3" customWidth="1"/>
    <col min="8177" max="8209" width="14.7109375" style="3" customWidth="1"/>
    <col min="8210" max="8427" width="9.140625" style="3"/>
    <col min="8428" max="8428" width="5.7109375" style="3" customWidth="1"/>
    <col min="8429" max="8429" width="11.28515625" style="3" customWidth="1"/>
    <col min="8430" max="8430" width="44.85546875" style="3" customWidth="1"/>
    <col min="8431" max="8431" width="9.140625" style="3"/>
    <col min="8432" max="8432" width="23.5703125" style="3" customWidth="1"/>
    <col min="8433" max="8465" width="14.7109375" style="3" customWidth="1"/>
    <col min="8466" max="8683" width="9.140625" style="3"/>
    <col min="8684" max="8684" width="5.7109375" style="3" customWidth="1"/>
    <col min="8685" max="8685" width="11.28515625" style="3" customWidth="1"/>
    <col min="8686" max="8686" width="44.85546875" style="3" customWidth="1"/>
    <col min="8687" max="8687" width="9.140625" style="3"/>
    <col min="8688" max="8688" width="23.5703125" style="3" customWidth="1"/>
    <col min="8689" max="8721" width="14.7109375" style="3" customWidth="1"/>
    <col min="8722" max="8939" width="9.140625" style="3"/>
    <col min="8940" max="8940" width="5.7109375" style="3" customWidth="1"/>
    <col min="8941" max="8941" width="11.28515625" style="3" customWidth="1"/>
    <col min="8942" max="8942" width="44.85546875" style="3" customWidth="1"/>
    <col min="8943" max="8943" width="9.140625" style="3"/>
    <col min="8944" max="8944" width="23.5703125" style="3" customWidth="1"/>
    <col min="8945" max="8977" width="14.7109375" style="3" customWidth="1"/>
    <col min="8978" max="9195" width="9.140625" style="3"/>
    <col min="9196" max="9196" width="5.7109375" style="3" customWidth="1"/>
    <col min="9197" max="9197" width="11.28515625" style="3" customWidth="1"/>
    <col min="9198" max="9198" width="44.85546875" style="3" customWidth="1"/>
    <col min="9199" max="9199" width="9.140625" style="3"/>
    <col min="9200" max="9200" width="23.5703125" style="3" customWidth="1"/>
    <col min="9201" max="9233" width="14.7109375" style="3" customWidth="1"/>
    <col min="9234" max="9451" width="9.140625" style="3"/>
    <col min="9452" max="9452" width="5.7109375" style="3" customWidth="1"/>
    <col min="9453" max="9453" width="11.28515625" style="3" customWidth="1"/>
    <col min="9454" max="9454" width="44.85546875" style="3" customWidth="1"/>
    <col min="9455" max="9455" width="9.140625" style="3"/>
    <col min="9456" max="9456" width="23.5703125" style="3" customWidth="1"/>
    <col min="9457" max="9489" width="14.7109375" style="3" customWidth="1"/>
    <col min="9490" max="9707" width="9.140625" style="3"/>
    <col min="9708" max="9708" width="5.7109375" style="3" customWidth="1"/>
    <col min="9709" max="9709" width="11.28515625" style="3" customWidth="1"/>
    <col min="9710" max="9710" width="44.85546875" style="3" customWidth="1"/>
    <col min="9711" max="9711" width="9.140625" style="3"/>
    <col min="9712" max="9712" width="23.5703125" style="3" customWidth="1"/>
    <col min="9713" max="9745" width="14.7109375" style="3" customWidth="1"/>
    <col min="9746" max="9963" width="9.140625" style="3"/>
    <col min="9964" max="9964" width="5.7109375" style="3" customWidth="1"/>
    <col min="9965" max="9965" width="11.28515625" style="3" customWidth="1"/>
    <col min="9966" max="9966" width="44.85546875" style="3" customWidth="1"/>
    <col min="9967" max="9967" width="9.140625" style="3"/>
    <col min="9968" max="9968" width="23.5703125" style="3" customWidth="1"/>
    <col min="9969" max="10001" width="14.7109375" style="3" customWidth="1"/>
    <col min="10002" max="10219" width="9.140625" style="3"/>
    <col min="10220" max="10220" width="5.7109375" style="3" customWidth="1"/>
    <col min="10221" max="10221" width="11.28515625" style="3" customWidth="1"/>
    <col min="10222" max="10222" width="44.85546875" style="3" customWidth="1"/>
    <col min="10223" max="10223" width="9.140625" style="3"/>
    <col min="10224" max="10224" width="23.5703125" style="3" customWidth="1"/>
    <col min="10225" max="10257" width="14.7109375" style="3" customWidth="1"/>
    <col min="10258" max="10475" width="9.140625" style="3"/>
    <col min="10476" max="10476" width="5.7109375" style="3" customWidth="1"/>
    <col min="10477" max="10477" width="11.28515625" style="3" customWidth="1"/>
    <col min="10478" max="10478" width="44.85546875" style="3" customWidth="1"/>
    <col min="10479" max="10479" width="9.140625" style="3"/>
    <col min="10480" max="10480" width="23.5703125" style="3" customWidth="1"/>
    <col min="10481" max="10513" width="14.7109375" style="3" customWidth="1"/>
    <col min="10514" max="10731" width="9.140625" style="3"/>
    <col min="10732" max="10732" width="5.7109375" style="3" customWidth="1"/>
    <col min="10733" max="10733" width="11.28515625" style="3" customWidth="1"/>
    <col min="10734" max="10734" width="44.85546875" style="3" customWidth="1"/>
    <col min="10735" max="10735" width="9.140625" style="3"/>
    <col min="10736" max="10736" width="23.5703125" style="3" customWidth="1"/>
    <col min="10737" max="10769" width="14.7109375" style="3" customWidth="1"/>
    <col min="10770" max="10987" width="9.140625" style="3"/>
    <col min="10988" max="10988" width="5.7109375" style="3" customWidth="1"/>
    <col min="10989" max="10989" width="11.28515625" style="3" customWidth="1"/>
    <col min="10990" max="10990" width="44.85546875" style="3" customWidth="1"/>
    <col min="10991" max="10991" width="9.140625" style="3"/>
    <col min="10992" max="10992" width="23.5703125" style="3" customWidth="1"/>
    <col min="10993" max="11025" width="14.7109375" style="3" customWidth="1"/>
    <col min="11026" max="11243" width="9.140625" style="3"/>
    <col min="11244" max="11244" width="5.7109375" style="3" customWidth="1"/>
    <col min="11245" max="11245" width="11.28515625" style="3" customWidth="1"/>
    <col min="11246" max="11246" width="44.85546875" style="3" customWidth="1"/>
    <col min="11247" max="11247" width="9.140625" style="3"/>
    <col min="11248" max="11248" width="23.5703125" style="3" customWidth="1"/>
    <col min="11249" max="11281" width="14.7109375" style="3" customWidth="1"/>
    <col min="11282" max="11499" width="9.140625" style="3"/>
    <col min="11500" max="11500" width="5.7109375" style="3" customWidth="1"/>
    <col min="11501" max="11501" width="11.28515625" style="3" customWidth="1"/>
    <col min="11502" max="11502" width="44.85546875" style="3" customWidth="1"/>
    <col min="11503" max="11503" width="9.140625" style="3"/>
    <col min="11504" max="11504" width="23.5703125" style="3" customWidth="1"/>
    <col min="11505" max="11537" width="14.7109375" style="3" customWidth="1"/>
    <col min="11538" max="11755" width="9.140625" style="3"/>
    <col min="11756" max="11756" width="5.7109375" style="3" customWidth="1"/>
    <col min="11757" max="11757" width="11.28515625" style="3" customWidth="1"/>
    <col min="11758" max="11758" width="44.85546875" style="3" customWidth="1"/>
    <col min="11759" max="11759" width="9.140625" style="3"/>
    <col min="11760" max="11760" width="23.5703125" style="3" customWidth="1"/>
    <col min="11761" max="11793" width="14.7109375" style="3" customWidth="1"/>
    <col min="11794" max="12011" width="9.140625" style="3"/>
    <col min="12012" max="12012" width="5.7109375" style="3" customWidth="1"/>
    <col min="12013" max="12013" width="11.28515625" style="3" customWidth="1"/>
    <col min="12014" max="12014" width="44.85546875" style="3" customWidth="1"/>
    <col min="12015" max="12015" width="9.140625" style="3"/>
    <col min="12016" max="12016" width="23.5703125" style="3" customWidth="1"/>
    <col min="12017" max="12049" width="14.7109375" style="3" customWidth="1"/>
    <col min="12050" max="12267" width="9.140625" style="3"/>
    <col min="12268" max="12268" width="5.7109375" style="3" customWidth="1"/>
    <col min="12269" max="12269" width="11.28515625" style="3" customWidth="1"/>
    <col min="12270" max="12270" width="44.85546875" style="3" customWidth="1"/>
    <col min="12271" max="12271" width="9.140625" style="3"/>
    <col min="12272" max="12272" width="23.5703125" style="3" customWidth="1"/>
    <col min="12273" max="12305" width="14.7109375" style="3" customWidth="1"/>
    <col min="12306" max="12523" width="9.140625" style="3"/>
    <col min="12524" max="12524" width="5.7109375" style="3" customWidth="1"/>
    <col min="12525" max="12525" width="11.28515625" style="3" customWidth="1"/>
    <col min="12526" max="12526" width="44.85546875" style="3" customWidth="1"/>
    <col min="12527" max="12527" width="9.140625" style="3"/>
    <col min="12528" max="12528" width="23.5703125" style="3" customWidth="1"/>
    <col min="12529" max="12561" width="14.7109375" style="3" customWidth="1"/>
    <col min="12562" max="12779" width="9.140625" style="3"/>
    <col min="12780" max="12780" width="5.7109375" style="3" customWidth="1"/>
    <col min="12781" max="12781" width="11.28515625" style="3" customWidth="1"/>
    <col min="12782" max="12782" width="44.85546875" style="3" customWidth="1"/>
    <col min="12783" max="12783" width="9.140625" style="3"/>
    <col min="12784" max="12784" width="23.5703125" style="3" customWidth="1"/>
    <col min="12785" max="12817" width="14.7109375" style="3" customWidth="1"/>
    <col min="12818" max="13035" width="9.140625" style="3"/>
    <col min="13036" max="13036" width="5.7109375" style="3" customWidth="1"/>
    <col min="13037" max="13037" width="11.28515625" style="3" customWidth="1"/>
    <col min="13038" max="13038" width="44.85546875" style="3" customWidth="1"/>
    <col min="13039" max="13039" width="9.140625" style="3"/>
    <col min="13040" max="13040" width="23.5703125" style="3" customWidth="1"/>
    <col min="13041" max="13073" width="14.7109375" style="3" customWidth="1"/>
    <col min="13074" max="13291" width="9.140625" style="3"/>
    <col min="13292" max="13292" width="5.7109375" style="3" customWidth="1"/>
    <col min="13293" max="13293" width="11.28515625" style="3" customWidth="1"/>
    <col min="13294" max="13294" width="44.85546875" style="3" customWidth="1"/>
    <col min="13295" max="13295" width="9.140625" style="3"/>
    <col min="13296" max="13296" width="23.5703125" style="3" customWidth="1"/>
    <col min="13297" max="13329" width="14.7109375" style="3" customWidth="1"/>
    <col min="13330" max="13547" width="9.140625" style="3"/>
    <col min="13548" max="13548" width="5.7109375" style="3" customWidth="1"/>
    <col min="13549" max="13549" width="11.28515625" style="3" customWidth="1"/>
    <col min="13550" max="13550" width="44.85546875" style="3" customWidth="1"/>
    <col min="13551" max="13551" width="9.140625" style="3"/>
    <col min="13552" max="13552" width="23.5703125" style="3" customWidth="1"/>
    <col min="13553" max="13585" width="14.7109375" style="3" customWidth="1"/>
    <col min="13586" max="13803" width="9.140625" style="3"/>
    <col min="13804" max="13804" width="5.7109375" style="3" customWidth="1"/>
    <col min="13805" max="13805" width="11.28515625" style="3" customWidth="1"/>
    <col min="13806" max="13806" width="44.85546875" style="3" customWidth="1"/>
    <col min="13807" max="13807" width="9.140625" style="3"/>
    <col min="13808" max="13808" width="23.5703125" style="3" customWidth="1"/>
    <col min="13809" max="13841" width="14.7109375" style="3" customWidth="1"/>
    <col min="13842" max="14059" width="9.140625" style="3"/>
    <col min="14060" max="14060" width="5.7109375" style="3" customWidth="1"/>
    <col min="14061" max="14061" width="11.28515625" style="3" customWidth="1"/>
    <col min="14062" max="14062" width="44.85546875" style="3" customWidth="1"/>
    <col min="14063" max="14063" width="9.140625" style="3"/>
    <col min="14064" max="14064" width="23.5703125" style="3" customWidth="1"/>
    <col min="14065" max="14097" width="14.7109375" style="3" customWidth="1"/>
    <col min="14098" max="14315" width="9.140625" style="3"/>
    <col min="14316" max="14316" width="5.7109375" style="3" customWidth="1"/>
    <col min="14317" max="14317" width="11.28515625" style="3" customWidth="1"/>
    <col min="14318" max="14318" width="44.85546875" style="3" customWidth="1"/>
    <col min="14319" max="14319" width="9.140625" style="3"/>
    <col min="14320" max="14320" width="23.5703125" style="3" customWidth="1"/>
    <col min="14321" max="14353" width="14.7109375" style="3" customWidth="1"/>
    <col min="14354" max="14571" width="9.140625" style="3"/>
    <col min="14572" max="14572" width="5.7109375" style="3" customWidth="1"/>
    <col min="14573" max="14573" width="11.28515625" style="3" customWidth="1"/>
    <col min="14574" max="14574" width="44.85546875" style="3" customWidth="1"/>
    <col min="14575" max="14575" width="9.140625" style="3"/>
    <col min="14576" max="14576" width="23.5703125" style="3" customWidth="1"/>
    <col min="14577" max="14609" width="14.7109375" style="3" customWidth="1"/>
    <col min="14610" max="14827" width="9.140625" style="3"/>
    <col min="14828" max="14828" width="5.7109375" style="3" customWidth="1"/>
    <col min="14829" max="14829" width="11.28515625" style="3" customWidth="1"/>
    <col min="14830" max="14830" width="44.85546875" style="3" customWidth="1"/>
    <col min="14831" max="14831" width="9.140625" style="3"/>
    <col min="14832" max="14832" width="23.5703125" style="3" customWidth="1"/>
    <col min="14833" max="14865" width="14.7109375" style="3" customWidth="1"/>
    <col min="14866" max="15083" width="9.140625" style="3"/>
    <col min="15084" max="15084" width="5.7109375" style="3" customWidth="1"/>
    <col min="15085" max="15085" width="11.28515625" style="3" customWidth="1"/>
    <col min="15086" max="15086" width="44.85546875" style="3" customWidth="1"/>
    <col min="15087" max="15087" width="9.140625" style="3"/>
    <col min="15088" max="15088" width="23.5703125" style="3" customWidth="1"/>
    <col min="15089" max="15121" width="14.7109375" style="3" customWidth="1"/>
    <col min="15122" max="15339" width="9.140625" style="3"/>
    <col min="15340" max="15340" width="5.7109375" style="3" customWidth="1"/>
    <col min="15341" max="15341" width="11.28515625" style="3" customWidth="1"/>
    <col min="15342" max="15342" width="44.85546875" style="3" customWidth="1"/>
    <col min="15343" max="15343" width="9.140625" style="3"/>
    <col min="15344" max="15344" width="23.5703125" style="3" customWidth="1"/>
    <col min="15345" max="15377" width="14.7109375" style="3" customWidth="1"/>
    <col min="15378" max="15595" width="9.140625" style="3"/>
    <col min="15596" max="15596" width="5.7109375" style="3" customWidth="1"/>
    <col min="15597" max="15597" width="11.28515625" style="3" customWidth="1"/>
    <col min="15598" max="15598" width="44.85546875" style="3" customWidth="1"/>
    <col min="15599" max="15599" width="9.140625" style="3"/>
    <col min="15600" max="15600" width="23.5703125" style="3" customWidth="1"/>
    <col min="15601" max="15633" width="14.7109375" style="3" customWidth="1"/>
    <col min="15634" max="15851" width="9.140625" style="3"/>
    <col min="15852" max="15852" width="5.7109375" style="3" customWidth="1"/>
    <col min="15853" max="15853" width="11.28515625" style="3" customWidth="1"/>
    <col min="15854" max="15854" width="44.85546875" style="3" customWidth="1"/>
    <col min="15855" max="15855" width="9.140625" style="3"/>
    <col min="15856" max="15856" width="23.5703125" style="3" customWidth="1"/>
    <col min="15857" max="15889" width="14.7109375" style="3" customWidth="1"/>
    <col min="15890" max="16107" width="9.140625" style="3"/>
    <col min="16108" max="16108" width="5.7109375" style="3" customWidth="1"/>
    <col min="16109" max="16109" width="11.28515625" style="3" customWidth="1"/>
    <col min="16110" max="16110" width="44.85546875" style="3" customWidth="1"/>
    <col min="16111" max="16111" width="9.140625" style="3"/>
    <col min="16112" max="16112" width="23.5703125" style="3" customWidth="1"/>
    <col min="16113" max="16145" width="14.7109375" style="3" customWidth="1"/>
    <col min="16146" max="16384" width="9.140625" style="3"/>
  </cols>
  <sheetData>
    <row r="1" spans="1:17" ht="53.25" customHeight="1">
      <c r="A1" s="50" t="s">
        <v>0</v>
      </c>
      <c r="B1" s="50"/>
      <c r="C1" s="50"/>
      <c r="D1" s="50"/>
      <c r="E1" s="50"/>
      <c r="F1" s="2"/>
      <c r="G1" s="1"/>
      <c r="H1" s="2"/>
      <c r="I1" s="1"/>
      <c r="J1" s="2"/>
      <c r="K1" s="2"/>
      <c r="L1" s="1"/>
      <c r="M1" s="1"/>
      <c r="N1" s="1"/>
      <c r="O1" s="1"/>
      <c r="P1" s="1"/>
      <c r="Q1" s="1" t="s">
        <v>211</v>
      </c>
    </row>
    <row r="2" spans="1:17">
      <c r="A2" s="4"/>
      <c r="B2" s="5"/>
      <c r="C2" s="6"/>
      <c r="D2" s="7"/>
      <c r="E2" s="4"/>
      <c r="F2" s="4"/>
      <c r="G2" s="4"/>
      <c r="H2" s="4"/>
      <c r="I2" s="4"/>
      <c r="J2" s="4"/>
      <c r="K2" s="4"/>
      <c r="L2" s="4"/>
      <c r="M2" s="4"/>
      <c r="N2" s="4"/>
      <c r="O2" s="4"/>
      <c r="P2" s="4"/>
      <c r="Q2" s="4"/>
    </row>
    <row r="3" spans="1:17" ht="12.75" customHeight="1">
      <c r="A3" s="51" t="s">
        <v>1</v>
      </c>
      <c r="B3" s="53" t="s">
        <v>2</v>
      </c>
      <c r="C3" s="55" t="s">
        <v>3</v>
      </c>
      <c r="D3" s="53" t="s">
        <v>4</v>
      </c>
      <c r="E3" s="51" t="s">
        <v>5</v>
      </c>
      <c r="F3" s="57" t="s">
        <v>203</v>
      </c>
      <c r="G3" s="57"/>
      <c r="H3" s="57"/>
      <c r="I3" s="57"/>
      <c r="J3" s="58"/>
      <c r="K3" s="35"/>
      <c r="L3" s="60" t="s">
        <v>204</v>
      </c>
      <c r="M3" s="61"/>
      <c r="N3" s="61"/>
      <c r="O3" s="59" t="s">
        <v>205</v>
      </c>
      <c r="P3" s="59"/>
      <c r="Q3" s="59"/>
    </row>
    <row r="4" spans="1:17" ht="25.5">
      <c r="A4" s="52"/>
      <c r="B4" s="54"/>
      <c r="C4" s="56"/>
      <c r="D4" s="54"/>
      <c r="E4" s="52"/>
      <c r="F4" s="8" t="s">
        <v>7</v>
      </c>
      <c r="G4" s="8" t="s">
        <v>6</v>
      </c>
      <c r="H4" s="9" t="s">
        <v>8</v>
      </c>
      <c r="I4" s="8" t="s">
        <v>6</v>
      </c>
      <c r="J4" s="9" t="s">
        <v>202</v>
      </c>
      <c r="K4" s="33" t="s">
        <v>210</v>
      </c>
      <c r="L4" s="8" t="s">
        <v>207</v>
      </c>
      <c r="M4" s="8" t="s">
        <v>6</v>
      </c>
      <c r="N4" s="9" t="s">
        <v>208</v>
      </c>
      <c r="O4" s="8" t="s">
        <v>206</v>
      </c>
      <c r="P4" s="9" t="s">
        <v>6</v>
      </c>
      <c r="Q4" s="9" t="s">
        <v>208</v>
      </c>
    </row>
    <row r="5" spans="1:17" s="10" customFormat="1">
      <c r="A5" s="36"/>
      <c r="B5" s="34"/>
      <c r="C5" s="37" t="s">
        <v>9</v>
      </c>
      <c r="D5" s="38"/>
      <c r="E5" s="39" t="s">
        <v>10</v>
      </c>
      <c r="F5" s="40">
        <f t="shared" ref="F5:Q5" si="0">F6+F83+F86</f>
        <v>380655984.43000001</v>
      </c>
      <c r="G5" s="40">
        <f>H5-F5</f>
        <v>6038500</v>
      </c>
      <c r="H5" s="40">
        <f t="shared" si="0"/>
        <v>386694484.43000001</v>
      </c>
      <c r="I5" s="40">
        <f>J5-H5</f>
        <v>6203384</v>
      </c>
      <c r="J5" s="40">
        <f t="shared" si="0"/>
        <v>392897868.43000001</v>
      </c>
      <c r="K5" s="40">
        <f>G5+I5</f>
        <v>12241884</v>
      </c>
      <c r="L5" s="40">
        <f t="shared" si="0"/>
        <v>235497412.19999999</v>
      </c>
      <c r="M5" s="40">
        <f>N5-L5</f>
        <v>10311800</v>
      </c>
      <c r="N5" s="40">
        <f t="shared" si="0"/>
        <v>245809212.19999999</v>
      </c>
      <c r="O5" s="40">
        <f t="shared" si="0"/>
        <v>220852056.79000002</v>
      </c>
      <c r="P5" s="40">
        <f>Q5-O5</f>
        <v>10311800</v>
      </c>
      <c r="Q5" s="40">
        <f t="shared" si="0"/>
        <v>231163856.79000002</v>
      </c>
    </row>
    <row r="6" spans="1:17" s="10" customFormat="1" ht="38.25">
      <c r="A6" s="36"/>
      <c r="B6" s="34"/>
      <c r="C6" s="37" t="s">
        <v>11</v>
      </c>
      <c r="D6" s="38"/>
      <c r="E6" s="39" t="s">
        <v>12</v>
      </c>
      <c r="F6" s="40">
        <f t="shared" ref="F6:Q6" si="1">F7+F9+F43+F66</f>
        <v>380954854.69999999</v>
      </c>
      <c r="G6" s="40">
        <f t="shared" ref="G6:G69" si="2">H6-F6</f>
        <v>6038500</v>
      </c>
      <c r="H6" s="40">
        <f t="shared" si="1"/>
        <v>386993354.69999999</v>
      </c>
      <c r="I6" s="40">
        <f t="shared" ref="I6:I69" si="3">J6-H6</f>
        <v>6203384</v>
      </c>
      <c r="J6" s="40">
        <f t="shared" si="1"/>
        <v>393196738.69999999</v>
      </c>
      <c r="K6" s="40">
        <f t="shared" ref="K6:K69" si="4">G6+I6</f>
        <v>12241884</v>
      </c>
      <c r="L6" s="40">
        <f t="shared" si="1"/>
        <v>235497412.19999999</v>
      </c>
      <c r="M6" s="40">
        <f t="shared" ref="M6:M69" si="5">N6-L6</f>
        <v>10311800</v>
      </c>
      <c r="N6" s="40">
        <f t="shared" si="1"/>
        <v>245809212.19999999</v>
      </c>
      <c r="O6" s="40">
        <f t="shared" si="1"/>
        <v>220852056.79000002</v>
      </c>
      <c r="P6" s="40">
        <f t="shared" ref="P6:P69" si="6">Q6-O6</f>
        <v>10311800</v>
      </c>
      <c r="Q6" s="40">
        <f t="shared" si="1"/>
        <v>231163856.79000002</v>
      </c>
    </row>
    <row r="7" spans="1:17" ht="25.5">
      <c r="A7" s="36"/>
      <c r="B7" s="34"/>
      <c r="C7" s="37" t="s">
        <v>13</v>
      </c>
      <c r="D7" s="38"/>
      <c r="E7" s="39" t="s">
        <v>14</v>
      </c>
      <c r="F7" s="40">
        <f t="shared" ref="F7:Q7" si="7">F8</f>
        <v>0</v>
      </c>
      <c r="G7" s="40">
        <f t="shared" si="2"/>
        <v>0</v>
      </c>
      <c r="H7" s="40">
        <f t="shared" si="7"/>
        <v>0</v>
      </c>
      <c r="I7" s="40">
        <f t="shared" si="3"/>
        <v>0</v>
      </c>
      <c r="J7" s="40">
        <f t="shared" si="7"/>
        <v>0</v>
      </c>
      <c r="K7" s="40">
        <f t="shared" si="4"/>
        <v>0</v>
      </c>
      <c r="L7" s="40">
        <f t="shared" si="7"/>
        <v>1446300</v>
      </c>
      <c r="M7" s="40">
        <f t="shared" si="5"/>
        <v>0</v>
      </c>
      <c r="N7" s="40">
        <f t="shared" si="7"/>
        <v>1446300</v>
      </c>
      <c r="O7" s="40">
        <f t="shared" si="7"/>
        <v>1986600</v>
      </c>
      <c r="P7" s="40">
        <f t="shared" si="6"/>
        <v>0</v>
      </c>
      <c r="Q7" s="40">
        <f t="shared" si="7"/>
        <v>1986600</v>
      </c>
    </row>
    <row r="8" spans="1:17" ht="38.25" hidden="1">
      <c r="A8" s="11">
        <v>1</v>
      </c>
      <c r="B8" s="12" t="s">
        <v>15</v>
      </c>
      <c r="C8" s="13" t="s">
        <v>16</v>
      </c>
      <c r="D8" s="12"/>
      <c r="E8" s="14" t="s">
        <v>17</v>
      </c>
      <c r="F8" s="15">
        <v>0</v>
      </c>
      <c r="G8" s="40">
        <f t="shared" si="2"/>
        <v>0</v>
      </c>
      <c r="H8" s="15">
        <v>0</v>
      </c>
      <c r="I8" s="40">
        <f t="shared" si="3"/>
        <v>0</v>
      </c>
      <c r="J8" s="15">
        <v>0</v>
      </c>
      <c r="K8" s="40">
        <f t="shared" si="4"/>
        <v>0</v>
      </c>
      <c r="L8" s="15">
        <v>1446300</v>
      </c>
      <c r="M8" s="40">
        <f t="shared" si="5"/>
        <v>0</v>
      </c>
      <c r="N8" s="15">
        <v>1446300</v>
      </c>
      <c r="O8" s="15">
        <v>1986600</v>
      </c>
      <c r="P8" s="40">
        <f t="shared" si="6"/>
        <v>0</v>
      </c>
      <c r="Q8" s="15">
        <v>1986600</v>
      </c>
    </row>
    <row r="9" spans="1:17" s="10" customFormat="1" ht="25.5">
      <c r="A9" s="11"/>
      <c r="B9" s="12"/>
      <c r="C9" s="37" t="s">
        <v>18</v>
      </c>
      <c r="D9" s="38"/>
      <c r="E9" s="39" t="s">
        <v>19</v>
      </c>
      <c r="F9" s="41">
        <f t="shared" ref="F9:Q9" si="8">F10+F11+F14+F17+F20+F21+F24+F27+F30+F31+F34+F37</f>
        <v>68109776.810000002</v>
      </c>
      <c r="G9" s="40">
        <f t="shared" si="2"/>
        <v>5164100</v>
      </c>
      <c r="H9" s="41">
        <f t="shared" si="8"/>
        <v>73273876.810000002</v>
      </c>
      <c r="I9" s="40">
        <f t="shared" si="3"/>
        <v>2711100</v>
      </c>
      <c r="J9" s="41">
        <f t="shared" si="8"/>
        <v>75984976.810000002</v>
      </c>
      <c r="K9" s="40">
        <f t="shared" si="4"/>
        <v>7875200</v>
      </c>
      <c r="L9" s="41">
        <f t="shared" si="8"/>
        <v>21476167.329999998</v>
      </c>
      <c r="M9" s="40">
        <f t="shared" si="5"/>
        <v>0</v>
      </c>
      <c r="N9" s="41">
        <f t="shared" si="8"/>
        <v>21476167.329999998</v>
      </c>
      <c r="O9" s="41">
        <f t="shared" si="8"/>
        <v>7748835.3100000005</v>
      </c>
      <c r="P9" s="40">
        <f t="shared" si="6"/>
        <v>0</v>
      </c>
      <c r="Q9" s="41">
        <f t="shared" si="8"/>
        <v>7748835.3100000005</v>
      </c>
    </row>
    <row r="10" spans="1:17" s="10" customFormat="1" ht="140.25" hidden="1">
      <c r="A10" s="11">
        <v>44</v>
      </c>
      <c r="B10" s="12" t="s">
        <v>20</v>
      </c>
      <c r="C10" s="16" t="s">
        <v>21</v>
      </c>
      <c r="D10" s="12"/>
      <c r="E10" s="14" t="s">
        <v>22</v>
      </c>
      <c r="F10" s="17">
        <v>330091.48</v>
      </c>
      <c r="G10" s="40">
        <f t="shared" si="2"/>
        <v>0</v>
      </c>
      <c r="H10" s="17">
        <v>330091.48</v>
      </c>
      <c r="I10" s="40">
        <f t="shared" si="3"/>
        <v>0</v>
      </c>
      <c r="J10" s="17">
        <v>330091.48</v>
      </c>
      <c r="K10" s="40">
        <f t="shared" si="4"/>
        <v>0</v>
      </c>
      <c r="L10" s="17">
        <v>0</v>
      </c>
      <c r="M10" s="40">
        <f t="shared" si="5"/>
        <v>0</v>
      </c>
      <c r="N10" s="17">
        <v>0</v>
      </c>
      <c r="O10" s="17">
        <v>0</v>
      </c>
      <c r="P10" s="40">
        <f t="shared" si="6"/>
        <v>0</v>
      </c>
      <c r="Q10" s="17">
        <v>0</v>
      </c>
    </row>
    <row r="11" spans="1:17" s="10" customFormat="1" ht="51" hidden="1">
      <c r="A11" s="11">
        <v>9</v>
      </c>
      <c r="B11" s="12" t="s">
        <v>23</v>
      </c>
      <c r="C11" s="16" t="s">
        <v>24</v>
      </c>
      <c r="D11" s="12" t="s">
        <v>25</v>
      </c>
      <c r="E11" s="14" t="s">
        <v>26</v>
      </c>
      <c r="F11" s="17">
        <v>897000</v>
      </c>
      <c r="G11" s="40">
        <f t="shared" si="2"/>
        <v>0</v>
      </c>
      <c r="H11" s="17">
        <v>897000</v>
      </c>
      <c r="I11" s="40">
        <f t="shared" si="3"/>
        <v>0</v>
      </c>
      <c r="J11" s="17">
        <v>897000</v>
      </c>
      <c r="K11" s="40">
        <f t="shared" si="4"/>
        <v>0</v>
      </c>
      <c r="L11" s="17">
        <v>0</v>
      </c>
      <c r="M11" s="40">
        <f t="shared" si="5"/>
        <v>0</v>
      </c>
      <c r="N11" s="17">
        <v>0</v>
      </c>
      <c r="O11" s="17">
        <v>0</v>
      </c>
      <c r="P11" s="40">
        <f t="shared" si="6"/>
        <v>0</v>
      </c>
      <c r="Q11" s="17">
        <v>0</v>
      </c>
    </row>
    <row r="12" spans="1:17" s="10" customFormat="1" hidden="1">
      <c r="A12" s="11"/>
      <c r="B12" s="12"/>
      <c r="C12" s="18" t="s">
        <v>27</v>
      </c>
      <c r="D12" s="12"/>
      <c r="E12" s="14"/>
      <c r="F12" s="17">
        <v>206300</v>
      </c>
      <c r="G12" s="40">
        <f t="shared" si="2"/>
        <v>0</v>
      </c>
      <c r="H12" s="17">
        <v>206300</v>
      </c>
      <c r="I12" s="40">
        <f t="shared" si="3"/>
        <v>0</v>
      </c>
      <c r="J12" s="17">
        <v>206300</v>
      </c>
      <c r="K12" s="40">
        <f t="shared" si="4"/>
        <v>0</v>
      </c>
      <c r="L12" s="17"/>
      <c r="M12" s="40">
        <f t="shared" si="5"/>
        <v>0</v>
      </c>
      <c r="N12" s="17"/>
      <c r="O12" s="17"/>
      <c r="P12" s="40">
        <f t="shared" si="6"/>
        <v>0</v>
      </c>
      <c r="Q12" s="17"/>
    </row>
    <row r="13" spans="1:17" s="10" customFormat="1" hidden="1">
      <c r="A13" s="11"/>
      <c r="B13" s="12"/>
      <c r="C13" s="18" t="s">
        <v>28</v>
      </c>
      <c r="D13" s="12"/>
      <c r="E13" s="14"/>
      <c r="F13" s="17">
        <v>690700</v>
      </c>
      <c r="G13" s="40">
        <f t="shared" si="2"/>
        <v>0</v>
      </c>
      <c r="H13" s="17">
        <v>690700</v>
      </c>
      <c r="I13" s="40">
        <f t="shared" si="3"/>
        <v>0</v>
      </c>
      <c r="J13" s="17">
        <v>690700</v>
      </c>
      <c r="K13" s="40">
        <f t="shared" si="4"/>
        <v>0</v>
      </c>
      <c r="L13" s="17"/>
      <c r="M13" s="40">
        <f t="shared" si="5"/>
        <v>0</v>
      </c>
      <c r="N13" s="17"/>
      <c r="O13" s="17"/>
      <c r="P13" s="40">
        <f t="shared" si="6"/>
        <v>0</v>
      </c>
      <c r="Q13" s="17"/>
    </row>
    <row r="14" spans="1:17" s="10" customFormat="1" ht="51" hidden="1">
      <c r="A14" s="11">
        <v>20</v>
      </c>
      <c r="B14" s="12" t="s">
        <v>29</v>
      </c>
      <c r="C14" s="16" t="s">
        <v>30</v>
      </c>
      <c r="D14" s="12" t="s">
        <v>31</v>
      </c>
      <c r="E14" s="14" t="s">
        <v>32</v>
      </c>
      <c r="F14" s="17">
        <v>1166816.67</v>
      </c>
      <c r="G14" s="40">
        <f t="shared" si="2"/>
        <v>0</v>
      </c>
      <c r="H14" s="17">
        <v>1166816.67</v>
      </c>
      <c r="I14" s="40">
        <f t="shared" si="3"/>
        <v>0</v>
      </c>
      <c r="J14" s="17">
        <v>1166816.67</v>
      </c>
      <c r="K14" s="40">
        <f t="shared" si="4"/>
        <v>0</v>
      </c>
      <c r="L14" s="17">
        <v>0</v>
      </c>
      <c r="M14" s="40">
        <f t="shared" si="5"/>
        <v>0</v>
      </c>
      <c r="N14" s="17">
        <v>0</v>
      </c>
      <c r="O14" s="17">
        <v>0</v>
      </c>
      <c r="P14" s="40">
        <f t="shared" si="6"/>
        <v>0</v>
      </c>
      <c r="Q14" s="17">
        <v>0</v>
      </c>
    </row>
    <row r="15" spans="1:17" s="10" customFormat="1" hidden="1">
      <c r="A15" s="11"/>
      <c r="B15" s="12"/>
      <c r="C15" s="18" t="s">
        <v>27</v>
      </c>
      <c r="D15" s="12"/>
      <c r="E15" s="14"/>
      <c r="F15" s="17">
        <v>268366.67</v>
      </c>
      <c r="G15" s="40">
        <f t="shared" si="2"/>
        <v>0</v>
      </c>
      <c r="H15" s="17">
        <v>268366.67</v>
      </c>
      <c r="I15" s="40">
        <f t="shared" si="3"/>
        <v>0</v>
      </c>
      <c r="J15" s="17">
        <v>268366.67</v>
      </c>
      <c r="K15" s="40">
        <f t="shared" si="4"/>
        <v>0</v>
      </c>
      <c r="L15" s="17"/>
      <c r="M15" s="40">
        <f t="shared" si="5"/>
        <v>0</v>
      </c>
      <c r="N15" s="17"/>
      <c r="O15" s="17"/>
      <c r="P15" s="40">
        <f t="shared" si="6"/>
        <v>0</v>
      </c>
      <c r="Q15" s="17"/>
    </row>
    <row r="16" spans="1:17" s="10" customFormat="1" hidden="1">
      <c r="A16" s="11"/>
      <c r="B16" s="12"/>
      <c r="C16" s="18" t="s">
        <v>28</v>
      </c>
      <c r="D16" s="12"/>
      <c r="E16" s="14"/>
      <c r="F16" s="17">
        <v>898450</v>
      </c>
      <c r="G16" s="40">
        <f t="shared" si="2"/>
        <v>0</v>
      </c>
      <c r="H16" s="17">
        <v>898450</v>
      </c>
      <c r="I16" s="40">
        <f t="shared" si="3"/>
        <v>0</v>
      </c>
      <c r="J16" s="17">
        <v>898450</v>
      </c>
      <c r="K16" s="40">
        <f t="shared" si="4"/>
        <v>0</v>
      </c>
      <c r="L16" s="17"/>
      <c r="M16" s="40">
        <f t="shared" si="5"/>
        <v>0</v>
      </c>
      <c r="N16" s="17"/>
      <c r="O16" s="17"/>
      <c r="P16" s="40">
        <f t="shared" si="6"/>
        <v>0</v>
      </c>
      <c r="Q16" s="17"/>
    </row>
    <row r="17" spans="1:17" s="10" customFormat="1" ht="89.25" hidden="1">
      <c r="A17" s="11">
        <v>19</v>
      </c>
      <c r="B17" s="12" t="s">
        <v>33</v>
      </c>
      <c r="C17" s="16" t="s">
        <v>34</v>
      </c>
      <c r="D17" s="12" t="s">
        <v>35</v>
      </c>
      <c r="E17" s="14" t="s">
        <v>36</v>
      </c>
      <c r="F17" s="17">
        <v>2234109.52</v>
      </c>
      <c r="G17" s="40">
        <f t="shared" si="2"/>
        <v>0</v>
      </c>
      <c r="H17" s="17">
        <v>2234109.52</v>
      </c>
      <c r="I17" s="40">
        <f t="shared" si="3"/>
        <v>0</v>
      </c>
      <c r="J17" s="17">
        <v>2234109.52</v>
      </c>
      <c r="K17" s="40">
        <f t="shared" si="4"/>
        <v>0</v>
      </c>
      <c r="L17" s="17">
        <v>3380857.9</v>
      </c>
      <c r="M17" s="40">
        <f t="shared" si="5"/>
        <v>0</v>
      </c>
      <c r="N17" s="17">
        <v>3380857.9</v>
      </c>
      <c r="O17" s="17">
        <v>0</v>
      </c>
      <c r="P17" s="40">
        <f t="shared" si="6"/>
        <v>0</v>
      </c>
      <c r="Q17" s="17">
        <v>0</v>
      </c>
    </row>
    <row r="18" spans="1:17" s="10" customFormat="1" hidden="1">
      <c r="A18" s="11"/>
      <c r="B18" s="12"/>
      <c r="C18" s="18" t="s">
        <v>27</v>
      </c>
      <c r="D18" s="12"/>
      <c r="E18" s="14"/>
      <c r="F18" s="17">
        <v>67023.81</v>
      </c>
      <c r="G18" s="40">
        <f t="shared" si="2"/>
        <v>0</v>
      </c>
      <c r="H18" s="17">
        <v>67023.81</v>
      </c>
      <c r="I18" s="40">
        <f t="shared" si="3"/>
        <v>0</v>
      </c>
      <c r="J18" s="17">
        <v>67023.81</v>
      </c>
      <c r="K18" s="40">
        <f t="shared" si="4"/>
        <v>0</v>
      </c>
      <c r="L18" s="17"/>
      <c r="M18" s="40">
        <f t="shared" si="5"/>
        <v>0</v>
      </c>
      <c r="N18" s="17"/>
      <c r="O18" s="17"/>
      <c r="P18" s="40">
        <f t="shared" si="6"/>
        <v>0</v>
      </c>
      <c r="Q18" s="17"/>
    </row>
    <row r="19" spans="1:17" s="10" customFormat="1" hidden="1">
      <c r="A19" s="11"/>
      <c r="B19" s="12"/>
      <c r="C19" s="18" t="s">
        <v>28</v>
      </c>
      <c r="D19" s="12"/>
      <c r="E19" s="14"/>
      <c r="F19" s="17">
        <v>2167085.71</v>
      </c>
      <c r="G19" s="40">
        <f t="shared" si="2"/>
        <v>0</v>
      </c>
      <c r="H19" s="17">
        <v>2167085.71</v>
      </c>
      <c r="I19" s="40">
        <f t="shared" si="3"/>
        <v>0</v>
      </c>
      <c r="J19" s="17">
        <v>2167085.71</v>
      </c>
      <c r="K19" s="40">
        <f t="shared" si="4"/>
        <v>0</v>
      </c>
      <c r="L19" s="17"/>
      <c r="M19" s="40">
        <f t="shared" si="5"/>
        <v>0</v>
      </c>
      <c r="N19" s="17"/>
      <c r="O19" s="17"/>
      <c r="P19" s="40">
        <f t="shared" si="6"/>
        <v>0</v>
      </c>
      <c r="Q19" s="17"/>
    </row>
    <row r="20" spans="1:17" s="10" customFormat="1" ht="38.25" hidden="1">
      <c r="A20" s="11">
        <v>22</v>
      </c>
      <c r="B20" s="12" t="s">
        <v>37</v>
      </c>
      <c r="C20" s="13" t="s">
        <v>38</v>
      </c>
      <c r="D20" s="12"/>
      <c r="E20" s="14" t="s">
        <v>39</v>
      </c>
      <c r="F20" s="17"/>
      <c r="G20" s="40">
        <f t="shared" si="2"/>
        <v>0</v>
      </c>
      <c r="H20" s="17"/>
      <c r="I20" s="40">
        <f t="shared" si="3"/>
        <v>0</v>
      </c>
      <c r="J20" s="17"/>
      <c r="K20" s="40">
        <f t="shared" si="4"/>
        <v>0</v>
      </c>
      <c r="L20" s="17">
        <v>8126000</v>
      </c>
      <c r="M20" s="40">
        <f t="shared" si="5"/>
        <v>0</v>
      </c>
      <c r="N20" s="17">
        <v>8126000</v>
      </c>
      <c r="O20" s="17"/>
      <c r="P20" s="40">
        <f t="shared" si="6"/>
        <v>0</v>
      </c>
      <c r="Q20" s="17"/>
    </row>
    <row r="21" spans="1:17" s="10" customFormat="1" ht="63.75" hidden="1">
      <c r="A21" s="11">
        <v>18</v>
      </c>
      <c r="B21" s="12" t="s">
        <v>40</v>
      </c>
      <c r="C21" s="16" t="s">
        <v>41</v>
      </c>
      <c r="D21" s="12" t="s">
        <v>42</v>
      </c>
      <c r="E21" s="14" t="s">
        <v>43</v>
      </c>
      <c r="F21" s="17">
        <v>11295867.630000001</v>
      </c>
      <c r="G21" s="40">
        <f t="shared" si="2"/>
        <v>0</v>
      </c>
      <c r="H21" s="17">
        <v>11295867.630000001</v>
      </c>
      <c r="I21" s="40">
        <f t="shared" si="3"/>
        <v>0</v>
      </c>
      <c r="J21" s="17">
        <v>11295867.630000001</v>
      </c>
      <c r="K21" s="40">
        <f t="shared" si="4"/>
        <v>0</v>
      </c>
      <c r="L21" s="17">
        <v>2254550</v>
      </c>
      <c r="M21" s="40">
        <f t="shared" si="5"/>
        <v>0</v>
      </c>
      <c r="N21" s="17">
        <v>2254550</v>
      </c>
      <c r="O21" s="17">
        <v>0</v>
      </c>
      <c r="P21" s="40">
        <f t="shared" si="6"/>
        <v>0</v>
      </c>
      <c r="Q21" s="17">
        <v>0</v>
      </c>
    </row>
    <row r="22" spans="1:17" s="10" customFormat="1" hidden="1">
      <c r="A22" s="11"/>
      <c r="B22" s="12"/>
      <c r="C22" s="18" t="s">
        <v>27</v>
      </c>
      <c r="D22" s="12"/>
      <c r="E22" s="14"/>
      <c r="F22" s="17">
        <v>338877.63</v>
      </c>
      <c r="G22" s="40">
        <f t="shared" si="2"/>
        <v>0</v>
      </c>
      <c r="H22" s="17">
        <v>338877.63</v>
      </c>
      <c r="I22" s="40">
        <f t="shared" si="3"/>
        <v>0</v>
      </c>
      <c r="J22" s="17">
        <v>338877.63</v>
      </c>
      <c r="K22" s="40">
        <f t="shared" si="4"/>
        <v>0</v>
      </c>
      <c r="L22" s="17"/>
      <c r="M22" s="40">
        <f t="shared" si="5"/>
        <v>0</v>
      </c>
      <c r="N22" s="17"/>
      <c r="O22" s="17"/>
      <c r="P22" s="40">
        <f t="shared" si="6"/>
        <v>0</v>
      </c>
      <c r="Q22" s="17"/>
    </row>
    <row r="23" spans="1:17" s="10" customFormat="1" hidden="1">
      <c r="A23" s="11"/>
      <c r="B23" s="12"/>
      <c r="C23" s="18" t="s">
        <v>28</v>
      </c>
      <c r="D23" s="12"/>
      <c r="E23" s="14"/>
      <c r="F23" s="17">
        <v>10956990</v>
      </c>
      <c r="G23" s="40">
        <f t="shared" si="2"/>
        <v>0</v>
      </c>
      <c r="H23" s="17">
        <v>10956990</v>
      </c>
      <c r="I23" s="40">
        <f t="shared" si="3"/>
        <v>0</v>
      </c>
      <c r="J23" s="17">
        <v>10956990</v>
      </c>
      <c r="K23" s="40">
        <f t="shared" si="4"/>
        <v>0</v>
      </c>
      <c r="L23" s="17"/>
      <c r="M23" s="40">
        <f t="shared" si="5"/>
        <v>0</v>
      </c>
      <c r="N23" s="17"/>
      <c r="O23" s="17"/>
      <c r="P23" s="40">
        <f t="shared" si="6"/>
        <v>0</v>
      </c>
      <c r="Q23" s="17"/>
    </row>
    <row r="24" spans="1:17" ht="63.75" hidden="1">
      <c r="A24" s="11">
        <v>21</v>
      </c>
      <c r="B24" s="12" t="s">
        <v>44</v>
      </c>
      <c r="C24" s="16" t="s">
        <v>45</v>
      </c>
      <c r="D24" s="12" t="s">
        <v>46</v>
      </c>
      <c r="E24" s="14" t="s">
        <v>47</v>
      </c>
      <c r="F24" s="17">
        <v>1000000</v>
      </c>
      <c r="G24" s="40">
        <f t="shared" si="2"/>
        <v>0</v>
      </c>
      <c r="H24" s="17">
        <v>1000000</v>
      </c>
      <c r="I24" s="40">
        <f t="shared" si="3"/>
        <v>0</v>
      </c>
      <c r="J24" s="17">
        <v>1000000</v>
      </c>
      <c r="K24" s="40">
        <f t="shared" si="4"/>
        <v>0</v>
      </c>
      <c r="L24" s="17">
        <v>0</v>
      </c>
      <c r="M24" s="40">
        <f t="shared" si="5"/>
        <v>0</v>
      </c>
      <c r="N24" s="17">
        <v>0</v>
      </c>
      <c r="O24" s="17">
        <v>0</v>
      </c>
      <c r="P24" s="40">
        <f t="shared" si="6"/>
        <v>0</v>
      </c>
      <c r="Q24" s="17">
        <v>0</v>
      </c>
    </row>
    <row r="25" spans="1:17" hidden="1">
      <c r="A25" s="11"/>
      <c r="B25" s="12"/>
      <c r="C25" s="18" t="s">
        <v>27</v>
      </c>
      <c r="D25" s="12"/>
      <c r="E25" s="14"/>
      <c r="F25" s="17">
        <v>230000</v>
      </c>
      <c r="G25" s="40">
        <f t="shared" si="2"/>
        <v>0</v>
      </c>
      <c r="H25" s="17">
        <v>230000</v>
      </c>
      <c r="I25" s="40">
        <f t="shared" si="3"/>
        <v>0</v>
      </c>
      <c r="J25" s="17">
        <v>230000</v>
      </c>
      <c r="K25" s="40">
        <f t="shared" si="4"/>
        <v>0</v>
      </c>
      <c r="L25" s="17"/>
      <c r="M25" s="40">
        <f t="shared" si="5"/>
        <v>0</v>
      </c>
      <c r="N25" s="17"/>
      <c r="O25" s="17"/>
      <c r="P25" s="40">
        <f t="shared" si="6"/>
        <v>0</v>
      </c>
      <c r="Q25" s="17"/>
    </row>
    <row r="26" spans="1:17" hidden="1">
      <c r="A26" s="11"/>
      <c r="B26" s="12"/>
      <c r="C26" s="18" t="s">
        <v>28</v>
      </c>
      <c r="D26" s="12"/>
      <c r="E26" s="14"/>
      <c r="F26" s="17">
        <v>770000</v>
      </c>
      <c r="G26" s="40">
        <f t="shared" si="2"/>
        <v>0</v>
      </c>
      <c r="H26" s="17">
        <v>770000</v>
      </c>
      <c r="I26" s="40">
        <f t="shared" si="3"/>
        <v>0</v>
      </c>
      <c r="J26" s="17">
        <v>770000</v>
      </c>
      <c r="K26" s="40">
        <f t="shared" si="4"/>
        <v>0</v>
      </c>
      <c r="L26" s="17"/>
      <c r="M26" s="40">
        <f t="shared" si="5"/>
        <v>0</v>
      </c>
      <c r="N26" s="17"/>
      <c r="O26" s="17"/>
      <c r="P26" s="40">
        <f t="shared" si="6"/>
        <v>0</v>
      </c>
      <c r="Q26" s="17"/>
    </row>
    <row r="27" spans="1:17" ht="63.75">
      <c r="A27" s="11">
        <v>49</v>
      </c>
      <c r="B27" s="12" t="s">
        <v>48</v>
      </c>
      <c r="C27" s="13" t="s">
        <v>52</v>
      </c>
      <c r="D27" s="12" t="s">
        <v>49</v>
      </c>
      <c r="E27" s="14" t="s">
        <v>50</v>
      </c>
      <c r="F27" s="17"/>
      <c r="G27" s="42">
        <f t="shared" si="2"/>
        <v>463636.4</v>
      </c>
      <c r="H27" s="17">
        <v>463636.4</v>
      </c>
      <c r="I27" s="40">
        <f t="shared" si="3"/>
        <v>0</v>
      </c>
      <c r="J27" s="17">
        <v>463636.4</v>
      </c>
      <c r="K27" s="40">
        <f t="shared" si="4"/>
        <v>463636.4</v>
      </c>
      <c r="L27" s="17"/>
      <c r="M27" s="40">
        <f t="shared" si="5"/>
        <v>0</v>
      </c>
      <c r="N27" s="17"/>
      <c r="O27" s="17"/>
      <c r="P27" s="40">
        <f t="shared" si="6"/>
        <v>0</v>
      </c>
      <c r="Q27" s="17"/>
    </row>
    <row r="28" spans="1:17" hidden="1">
      <c r="A28" s="11"/>
      <c r="B28" s="12"/>
      <c r="C28" s="18" t="s">
        <v>27</v>
      </c>
      <c r="D28" s="12"/>
      <c r="E28" s="14"/>
      <c r="F28" s="17"/>
      <c r="G28" s="40">
        <f t="shared" si="2"/>
        <v>106636.4</v>
      </c>
      <c r="H28" s="17">
        <v>106636.4</v>
      </c>
      <c r="I28" s="40">
        <f t="shared" si="3"/>
        <v>0</v>
      </c>
      <c r="J28" s="17">
        <v>106636.4</v>
      </c>
      <c r="K28" s="40">
        <f t="shared" si="4"/>
        <v>106636.4</v>
      </c>
      <c r="L28" s="17"/>
      <c r="M28" s="40">
        <f t="shared" si="5"/>
        <v>0</v>
      </c>
      <c r="N28" s="17"/>
      <c r="O28" s="17"/>
      <c r="P28" s="40">
        <f t="shared" si="6"/>
        <v>0</v>
      </c>
      <c r="Q28" s="17"/>
    </row>
    <row r="29" spans="1:17" hidden="1">
      <c r="A29" s="11"/>
      <c r="B29" s="12"/>
      <c r="C29" s="18" t="s">
        <v>28</v>
      </c>
      <c r="D29" s="12"/>
      <c r="E29" s="14"/>
      <c r="F29" s="17"/>
      <c r="G29" s="40">
        <f t="shared" si="2"/>
        <v>357000</v>
      </c>
      <c r="H29" s="17">
        <v>357000</v>
      </c>
      <c r="I29" s="40">
        <f t="shared" si="3"/>
        <v>0</v>
      </c>
      <c r="J29" s="17">
        <v>357000</v>
      </c>
      <c r="K29" s="40">
        <f t="shared" si="4"/>
        <v>357000</v>
      </c>
      <c r="L29" s="17"/>
      <c r="M29" s="40">
        <f t="shared" si="5"/>
        <v>0</v>
      </c>
      <c r="N29" s="17"/>
      <c r="O29" s="17"/>
      <c r="P29" s="40">
        <f t="shared" si="6"/>
        <v>0</v>
      </c>
      <c r="Q29" s="17"/>
    </row>
    <row r="30" spans="1:17" ht="63.75">
      <c r="A30" s="11">
        <v>49</v>
      </c>
      <c r="B30" s="12" t="s">
        <v>51</v>
      </c>
      <c r="C30" s="19" t="s">
        <v>52</v>
      </c>
      <c r="D30" s="12"/>
      <c r="E30" s="14" t="s">
        <v>50</v>
      </c>
      <c r="F30" s="17"/>
      <c r="G30" s="42">
        <f t="shared" si="2"/>
        <v>4700463.5999999996</v>
      </c>
      <c r="H30" s="17">
        <v>4700463.5999999996</v>
      </c>
      <c r="I30" s="40">
        <f t="shared" si="3"/>
        <v>0</v>
      </c>
      <c r="J30" s="17">
        <v>4700463.5999999996</v>
      </c>
      <c r="K30" s="40">
        <f t="shared" si="4"/>
        <v>4700463.5999999996</v>
      </c>
      <c r="L30" s="17"/>
      <c r="M30" s="40">
        <f t="shared" si="5"/>
        <v>0</v>
      </c>
      <c r="N30" s="17"/>
      <c r="O30" s="17"/>
      <c r="P30" s="40">
        <f t="shared" si="6"/>
        <v>0</v>
      </c>
      <c r="Q30" s="17"/>
    </row>
    <row r="31" spans="1:17" ht="51" hidden="1">
      <c r="A31" s="11">
        <v>25</v>
      </c>
      <c r="B31" s="12" t="s">
        <v>53</v>
      </c>
      <c r="C31" s="16" t="s">
        <v>54</v>
      </c>
      <c r="D31" s="12" t="s">
        <v>55</v>
      </c>
      <c r="E31" s="14" t="s">
        <v>56</v>
      </c>
      <c r="F31" s="17">
        <v>638500</v>
      </c>
      <c r="G31" s="40">
        <f t="shared" si="2"/>
        <v>0</v>
      </c>
      <c r="H31" s="17">
        <v>638500</v>
      </c>
      <c r="I31" s="40">
        <f t="shared" si="3"/>
        <v>0</v>
      </c>
      <c r="J31" s="17">
        <v>638500</v>
      </c>
      <c r="K31" s="40">
        <f t="shared" si="4"/>
        <v>0</v>
      </c>
      <c r="L31" s="17">
        <v>638500</v>
      </c>
      <c r="M31" s="40">
        <f t="shared" si="5"/>
        <v>0</v>
      </c>
      <c r="N31" s="17">
        <v>638500</v>
      </c>
      <c r="O31" s="17">
        <v>640800</v>
      </c>
      <c r="P31" s="40">
        <f t="shared" si="6"/>
        <v>0</v>
      </c>
      <c r="Q31" s="17">
        <v>640800</v>
      </c>
    </row>
    <row r="32" spans="1:17" hidden="1">
      <c r="A32" s="11"/>
      <c r="B32" s="12"/>
      <c r="C32" s="18" t="s">
        <v>27</v>
      </c>
      <c r="D32" s="12"/>
      <c r="E32" s="14"/>
      <c r="F32" s="17">
        <v>146900</v>
      </c>
      <c r="G32" s="40">
        <f t="shared" si="2"/>
        <v>0</v>
      </c>
      <c r="H32" s="17">
        <v>146900</v>
      </c>
      <c r="I32" s="40">
        <f t="shared" si="3"/>
        <v>0</v>
      </c>
      <c r="J32" s="17">
        <v>146900</v>
      </c>
      <c r="K32" s="40">
        <f t="shared" si="4"/>
        <v>0</v>
      </c>
      <c r="L32" s="17"/>
      <c r="M32" s="40">
        <f t="shared" si="5"/>
        <v>0</v>
      </c>
      <c r="N32" s="17"/>
      <c r="O32" s="17"/>
      <c r="P32" s="40">
        <f t="shared" si="6"/>
        <v>0</v>
      </c>
      <c r="Q32" s="17"/>
    </row>
    <row r="33" spans="1:17" hidden="1">
      <c r="A33" s="11"/>
      <c r="B33" s="12"/>
      <c r="C33" s="18" t="s">
        <v>28</v>
      </c>
      <c r="D33" s="12"/>
      <c r="E33" s="14"/>
      <c r="F33" s="17">
        <v>491600</v>
      </c>
      <c r="G33" s="40">
        <f t="shared" si="2"/>
        <v>0</v>
      </c>
      <c r="H33" s="17">
        <v>491600</v>
      </c>
      <c r="I33" s="40">
        <f t="shared" si="3"/>
        <v>0</v>
      </c>
      <c r="J33" s="17">
        <v>491600</v>
      </c>
      <c r="K33" s="40">
        <f t="shared" si="4"/>
        <v>0</v>
      </c>
      <c r="L33" s="17"/>
      <c r="M33" s="40">
        <f t="shared" si="5"/>
        <v>0</v>
      </c>
      <c r="N33" s="17"/>
      <c r="O33" s="17"/>
      <c r="P33" s="40">
        <f t="shared" si="6"/>
        <v>0</v>
      </c>
      <c r="Q33" s="17"/>
    </row>
    <row r="34" spans="1:17" ht="38.25" hidden="1">
      <c r="A34" s="11">
        <v>36</v>
      </c>
      <c r="B34" s="12" t="s">
        <v>57</v>
      </c>
      <c r="C34" s="16" t="s">
        <v>58</v>
      </c>
      <c r="D34" s="12" t="s">
        <v>59</v>
      </c>
      <c r="E34" s="14" t="s">
        <v>60</v>
      </c>
      <c r="F34" s="17">
        <v>1510391.51</v>
      </c>
      <c r="G34" s="40">
        <f t="shared" si="2"/>
        <v>0</v>
      </c>
      <c r="H34" s="17">
        <v>1510391.51</v>
      </c>
      <c r="I34" s="40">
        <f t="shared" si="3"/>
        <v>0</v>
      </c>
      <c r="J34" s="17">
        <v>1510391.51</v>
      </c>
      <c r="K34" s="40">
        <f t="shared" si="4"/>
        <v>0</v>
      </c>
      <c r="L34" s="17">
        <v>1389159.43</v>
      </c>
      <c r="M34" s="40">
        <f t="shared" si="5"/>
        <v>0</v>
      </c>
      <c r="N34" s="17">
        <v>1389159.43</v>
      </c>
      <c r="O34" s="17">
        <v>1420935.31</v>
      </c>
      <c r="P34" s="40">
        <f t="shared" si="6"/>
        <v>0</v>
      </c>
      <c r="Q34" s="17">
        <v>1420935.31</v>
      </c>
    </row>
    <row r="35" spans="1:17" hidden="1">
      <c r="A35" s="11"/>
      <c r="B35" s="12"/>
      <c r="C35" s="18" t="s">
        <v>27</v>
      </c>
      <c r="D35" s="12"/>
      <c r="E35" s="14"/>
      <c r="F35" s="17">
        <v>943674.87</v>
      </c>
      <c r="G35" s="40">
        <f t="shared" si="2"/>
        <v>0</v>
      </c>
      <c r="H35" s="17">
        <v>943674.87</v>
      </c>
      <c r="I35" s="40">
        <f t="shared" si="3"/>
        <v>0</v>
      </c>
      <c r="J35" s="17">
        <v>943674.87</v>
      </c>
      <c r="K35" s="40">
        <f t="shared" si="4"/>
        <v>0</v>
      </c>
      <c r="L35" s="17"/>
      <c r="M35" s="40">
        <f t="shared" si="5"/>
        <v>0</v>
      </c>
      <c r="N35" s="17"/>
      <c r="O35" s="17"/>
      <c r="P35" s="40">
        <f t="shared" si="6"/>
        <v>0</v>
      </c>
      <c r="Q35" s="17"/>
    </row>
    <row r="36" spans="1:17" hidden="1">
      <c r="A36" s="11"/>
      <c r="B36" s="12"/>
      <c r="C36" s="18" t="s">
        <v>28</v>
      </c>
      <c r="D36" s="12"/>
      <c r="E36" s="14"/>
      <c r="F36" s="17">
        <v>566716.64</v>
      </c>
      <c r="G36" s="40">
        <f t="shared" si="2"/>
        <v>0</v>
      </c>
      <c r="H36" s="17">
        <v>566716.64</v>
      </c>
      <c r="I36" s="40">
        <f t="shared" si="3"/>
        <v>0</v>
      </c>
      <c r="J36" s="17">
        <v>566716.64</v>
      </c>
      <c r="K36" s="40">
        <f t="shared" si="4"/>
        <v>0</v>
      </c>
      <c r="L36" s="17"/>
      <c r="M36" s="40">
        <f t="shared" si="5"/>
        <v>0</v>
      </c>
      <c r="N36" s="17"/>
      <c r="O36" s="17"/>
      <c r="P36" s="40">
        <f t="shared" si="6"/>
        <v>0</v>
      </c>
      <c r="Q36" s="17"/>
    </row>
    <row r="37" spans="1:17" ht="25.5" hidden="1">
      <c r="A37" s="11"/>
      <c r="B37" s="12"/>
      <c r="C37" s="16" t="s">
        <v>61</v>
      </c>
      <c r="D37" s="12"/>
      <c r="E37" s="14" t="s">
        <v>62</v>
      </c>
      <c r="F37" s="17">
        <f t="shared" ref="F37:Q37" si="9">SUM(F38:F42)</f>
        <v>49037000</v>
      </c>
      <c r="G37" s="40">
        <f t="shared" si="2"/>
        <v>0</v>
      </c>
      <c r="H37" s="17">
        <f t="shared" si="9"/>
        <v>49037000</v>
      </c>
      <c r="I37" s="40">
        <f t="shared" si="3"/>
        <v>2711100</v>
      </c>
      <c r="J37" s="17">
        <f t="shared" si="9"/>
        <v>51748100</v>
      </c>
      <c r="K37" s="40">
        <f t="shared" si="4"/>
        <v>2711100</v>
      </c>
      <c r="L37" s="17">
        <f t="shared" si="9"/>
        <v>5687100</v>
      </c>
      <c r="M37" s="40">
        <f t="shared" si="5"/>
        <v>0</v>
      </c>
      <c r="N37" s="17">
        <f t="shared" si="9"/>
        <v>5687100</v>
      </c>
      <c r="O37" s="17">
        <f t="shared" si="9"/>
        <v>5687100</v>
      </c>
      <c r="P37" s="40">
        <f t="shared" si="6"/>
        <v>0</v>
      </c>
      <c r="Q37" s="17">
        <f t="shared" si="9"/>
        <v>5687100</v>
      </c>
    </row>
    <row r="38" spans="1:17" ht="38.25" hidden="1">
      <c r="A38" s="20">
        <v>10</v>
      </c>
      <c r="B38" s="21" t="s">
        <v>63</v>
      </c>
      <c r="C38" s="13" t="s">
        <v>64</v>
      </c>
      <c r="D38" s="22"/>
      <c r="E38" s="14" t="s">
        <v>65</v>
      </c>
      <c r="F38" s="17">
        <v>4026000</v>
      </c>
      <c r="G38" s="40">
        <f t="shared" si="2"/>
        <v>0</v>
      </c>
      <c r="H38" s="17">
        <v>4026000</v>
      </c>
      <c r="I38" s="40">
        <f t="shared" si="3"/>
        <v>0</v>
      </c>
      <c r="J38" s="17">
        <v>4026000</v>
      </c>
      <c r="K38" s="40">
        <f t="shared" si="4"/>
        <v>0</v>
      </c>
      <c r="L38" s="17">
        <v>4026000</v>
      </c>
      <c r="M38" s="40">
        <f t="shared" si="5"/>
        <v>0</v>
      </c>
      <c r="N38" s="17">
        <v>4026000</v>
      </c>
      <c r="O38" s="17">
        <v>4026000</v>
      </c>
      <c r="P38" s="40">
        <f t="shared" si="6"/>
        <v>0</v>
      </c>
      <c r="Q38" s="17">
        <v>4026000</v>
      </c>
    </row>
    <row r="39" spans="1:17" ht="38.25" hidden="1">
      <c r="A39" s="20">
        <v>5</v>
      </c>
      <c r="B39" s="21" t="s">
        <v>66</v>
      </c>
      <c r="C39" s="13" t="s">
        <v>67</v>
      </c>
      <c r="D39" s="22"/>
      <c r="E39" s="14" t="s">
        <v>68</v>
      </c>
      <c r="F39" s="15">
        <v>40300</v>
      </c>
      <c r="G39" s="40">
        <f t="shared" si="2"/>
        <v>0</v>
      </c>
      <c r="H39" s="15">
        <v>40300</v>
      </c>
      <c r="I39" s="40">
        <f t="shared" si="3"/>
        <v>0</v>
      </c>
      <c r="J39" s="15">
        <v>40300</v>
      </c>
      <c r="K39" s="40">
        <f t="shared" si="4"/>
        <v>0</v>
      </c>
      <c r="L39" s="15">
        <v>40300</v>
      </c>
      <c r="M39" s="40">
        <f t="shared" si="5"/>
        <v>0</v>
      </c>
      <c r="N39" s="15">
        <v>40300</v>
      </c>
      <c r="O39" s="15">
        <v>40300</v>
      </c>
      <c r="P39" s="40">
        <f t="shared" si="6"/>
        <v>0</v>
      </c>
      <c r="Q39" s="15">
        <v>40300</v>
      </c>
    </row>
    <row r="40" spans="1:17" ht="89.25" hidden="1">
      <c r="A40" s="20">
        <v>4</v>
      </c>
      <c r="B40" s="21" t="s">
        <v>69</v>
      </c>
      <c r="C40" s="13" t="s">
        <v>70</v>
      </c>
      <c r="D40" s="22"/>
      <c r="E40" s="14" t="s">
        <v>71</v>
      </c>
      <c r="F40" s="15">
        <v>1620800</v>
      </c>
      <c r="G40" s="40">
        <f t="shared" si="2"/>
        <v>0</v>
      </c>
      <c r="H40" s="15">
        <v>1620800</v>
      </c>
      <c r="I40" s="40">
        <f t="shared" si="3"/>
        <v>0</v>
      </c>
      <c r="J40" s="15">
        <v>1620800</v>
      </c>
      <c r="K40" s="40">
        <f t="shared" si="4"/>
        <v>0</v>
      </c>
      <c r="L40" s="15">
        <v>1620800</v>
      </c>
      <c r="M40" s="40">
        <f t="shared" si="5"/>
        <v>0</v>
      </c>
      <c r="N40" s="15">
        <v>1620800</v>
      </c>
      <c r="O40" s="15">
        <v>1620800</v>
      </c>
      <c r="P40" s="40">
        <f t="shared" si="6"/>
        <v>0</v>
      </c>
      <c r="Q40" s="15">
        <v>1620800</v>
      </c>
    </row>
    <row r="41" spans="1:17" ht="51" hidden="1">
      <c r="A41" s="13">
        <v>1</v>
      </c>
      <c r="B41" s="21" t="s">
        <v>72</v>
      </c>
      <c r="C41" s="13" t="s">
        <v>73</v>
      </c>
      <c r="D41" s="23"/>
      <c r="E41" s="14" t="s">
        <v>74</v>
      </c>
      <c r="F41" s="15">
        <v>43349900</v>
      </c>
      <c r="G41" s="40">
        <f t="shared" si="2"/>
        <v>0</v>
      </c>
      <c r="H41" s="15">
        <v>43349900</v>
      </c>
      <c r="I41" s="40">
        <f t="shared" si="3"/>
        <v>0</v>
      </c>
      <c r="J41" s="15">
        <v>43349900</v>
      </c>
      <c r="K41" s="40">
        <f t="shared" si="4"/>
        <v>0</v>
      </c>
      <c r="L41" s="15">
        <v>0</v>
      </c>
      <c r="M41" s="40">
        <f t="shared" si="5"/>
        <v>0</v>
      </c>
      <c r="N41" s="15">
        <v>0</v>
      </c>
      <c r="O41" s="15">
        <v>0</v>
      </c>
      <c r="P41" s="40">
        <f t="shared" si="6"/>
        <v>0</v>
      </c>
      <c r="Q41" s="15">
        <v>0</v>
      </c>
    </row>
    <row r="42" spans="1:17" ht="63.75">
      <c r="A42" s="24">
        <v>51</v>
      </c>
      <c r="B42" s="21" t="s">
        <v>209</v>
      </c>
      <c r="C42" s="13" t="s">
        <v>75</v>
      </c>
      <c r="D42" s="23"/>
      <c r="E42" s="14" t="s">
        <v>76</v>
      </c>
      <c r="F42" s="15"/>
      <c r="G42" s="40">
        <f t="shared" si="2"/>
        <v>0</v>
      </c>
      <c r="H42" s="15">
        <v>0</v>
      </c>
      <c r="I42" s="42">
        <f t="shared" si="3"/>
        <v>2711100</v>
      </c>
      <c r="J42" s="15">
        <v>2711100</v>
      </c>
      <c r="K42" s="40">
        <f t="shared" si="4"/>
        <v>2711100</v>
      </c>
      <c r="L42" s="15"/>
      <c r="M42" s="40">
        <f t="shared" si="5"/>
        <v>0</v>
      </c>
      <c r="N42" s="15"/>
      <c r="O42" s="15"/>
      <c r="P42" s="40">
        <f t="shared" si="6"/>
        <v>0</v>
      </c>
      <c r="Q42" s="15"/>
    </row>
    <row r="43" spans="1:17" ht="25.5">
      <c r="A43" s="24"/>
      <c r="B43" s="21"/>
      <c r="C43" s="43" t="s">
        <v>77</v>
      </c>
      <c r="D43" s="44"/>
      <c r="E43" s="39" t="s">
        <v>78</v>
      </c>
      <c r="F43" s="40">
        <f t="shared" ref="F43:Q43" si="10">F44+F45+F56+F57+F58+F61+F62+F63+F64+F65</f>
        <v>223154467.88999999</v>
      </c>
      <c r="G43" s="40">
        <f t="shared" si="2"/>
        <v>874400</v>
      </c>
      <c r="H43" s="40">
        <f t="shared" si="10"/>
        <v>224028867.88999999</v>
      </c>
      <c r="I43" s="40">
        <f t="shared" si="3"/>
        <v>3492284</v>
      </c>
      <c r="J43" s="40">
        <f t="shared" si="10"/>
        <v>227521151.88999999</v>
      </c>
      <c r="K43" s="40">
        <f t="shared" si="4"/>
        <v>4366684</v>
      </c>
      <c r="L43" s="40">
        <f t="shared" si="10"/>
        <v>210404944.87</v>
      </c>
      <c r="M43" s="40">
        <f t="shared" si="5"/>
        <v>10311800</v>
      </c>
      <c r="N43" s="40">
        <f t="shared" si="10"/>
        <v>220716744.87</v>
      </c>
      <c r="O43" s="40">
        <f t="shared" si="10"/>
        <v>211116621.48000002</v>
      </c>
      <c r="P43" s="40">
        <f t="shared" si="6"/>
        <v>10311800</v>
      </c>
      <c r="Q43" s="40">
        <f t="shared" si="10"/>
        <v>221428421.48000002</v>
      </c>
    </row>
    <row r="44" spans="1:17" ht="38.25" hidden="1">
      <c r="A44" s="20">
        <v>7</v>
      </c>
      <c r="B44" s="21" t="s">
        <v>79</v>
      </c>
      <c r="C44" s="13" t="s">
        <v>80</v>
      </c>
      <c r="D44" s="22"/>
      <c r="E44" s="14" t="s">
        <v>81</v>
      </c>
      <c r="F44" s="15">
        <v>1656700</v>
      </c>
      <c r="G44" s="40">
        <f t="shared" si="2"/>
        <v>0</v>
      </c>
      <c r="H44" s="15">
        <v>1656700</v>
      </c>
      <c r="I44" s="40">
        <f t="shared" si="3"/>
        <v>0</v>
      </c>
      <c r="J44" s="15">
        <v>1656700</v>
      </c>
      <c r="K44" s="40">
        <f t="shared" si="4"/>
        <v>0</v>
      </c>
      <c r="L44" s="15">
        <v>1701700</v>
      </c>
      <c r="M44" s="40">
        <f t="shared" si="5"/>
        <v>0</v>
      </c>
      <c r="N44" s="15">
        <v>1701700</v>
      </c>
      <c r="O44" s="15">
        <v>1701700</v>
      </c>
      <c r="P44" s="40">
        <f t="shared" si="6"/>
        <v>0</v>
      </c>
      <c r="Q44" s="15">
        <v>1701700</v>
      </c>
    </row>
    <row r="45" spans="1:17" ht="38.25" hidden="1">
      <c r="A45" s="20"/>
      <c r="B45" s="21"/>
      <c r="C45" s="13" t="s">
        <v>82</v>
      </c>
      <c r="D45" s="12"/>
      <c r="E45" s="14" t="s">
        <v>83</v>
      </c>
      <c r="F45" s="15">
        <f t="shared" ref="F45:Q45" si="11">SUM(F46:F55)</f>
        <v>175741400</v>
      </c>
      <c r="G45" s="40">
        <f t="shared" si="2"/>
        <v>2393600</v>
      </c>
      <c r="H45" s="15">
        <f t="shared" si="11"/>
        <v>178135000</v>
      </c>
      <c r="I45" s="40">
        <f t="shared" si="3"/>
        <v>-200</v>
      </c>
      <c r="J45" s="15">
        <f t="shared" si="11"/>
        <v>178134800</v>
      </c>
      <c r="K45" s="40">
        <f t="shared" si="4"/>
        <v>2393400</v>
      </c>
      <c r="L45" s="15">
        <f t="shared" si="11"/>
        <v>170789600</v>
      </c>
      <c r="M45" s="40">
        <f t="shared" si="5"/>
        <v>0</v>
      </c>
      <c r="N45" s="15">
        <f t="shared" si="11"/>
        <v>170789600</v>
      </c>
      <c r="O45" s="15">
        <f t="shared" si="11"/>
        <v>170534400</v>
      </c>
      <c r="P45" s="40">
        <f t="shared" si="6"/>
        <v>0</v>
      </c>
      <c r="Q45" s="15">
        <f t="shared" si="11"/>
        <v>170534400</v>
      </c>
    </row>
    <row r="46" spans="1:17" ht="63.75" hidden="1">
      <c r="A46" s="20">
        <v>22</v>
      </c>
      <c r="B46" s="21" t="s">
        <v>84</v>
      </c>
      <c r="C46" s="13" t="s">
        <v>85</v>
      </c>
      <c r="D46" s="12"/>
      <c r="E46" s="14" t="s">
        <v>86</v>
      </c>
      <c r="F46" s="15">
        <v>310300</v>
      </c>
      <c r="G46" s="40">
        <f t="shared" si="2"/>
        <v>0</v>
      </c>
      <c r="H46" s="15">
        <v>310300</v>
      </c>
      <c r="I46" s="40">
        <f t="shared" si="3"/>
        <v>0</v>
      </c>
      <c r="J46" s="15">
        <v>310300</v>
      </c>
      <c r="K46" s="40">
        <f t="shared" si="4"/>
        <v>0</v>
      </c>
      <c r="L46" s="15">
        <v>1619000</v>
      </c>
      <c r="M46" s="40">
        <f t="shared" si="5"/>
        <v>0</v>
      </c>
      <c r="N46" s="15">
        <v>1619000</v>
      </c>
      <c r="O46" s="15">
        <v>1619000</v>
      </c>
      <c r="P46" s="40">
        <f t="shared" si="6"/>
        <v>0</v>
      </c>
      <c r="Q46" s="15">
        <v>1619000</v>
      </c>
    </row>
    <row r="47" spans="1:17" s="10" customFormat="1" ht="293.25">
      <c r="A47" s="20">
        <v>6</v>
      </c>
      <c r="B47" s="21" t="s">
        <v>87</v>
      </c>
      <c r="C47" s="13" t="s">
        <v>88</v>
      </c>
      <c r="D47" s="22"/>
      <c r="E47" s="14" t="s">
        <v>89</v>
      </c>
      <c r="F47" s="15">
        <v>144477500</v>
      </c>
      <c r="G47" s="42">
        <f t="shared" si="2"/>
        <v>2393600</v>
      </c>
      <c r="H47" s="15">
        <v>146871100</v>
      </c>
      <c r="I47" s="42">
        <f t="shared" si="3"/>
        <v>-200</v>
      </c>
      <c r="J47" s="15">
        <v>146870900</v>
      </c>
      <c r="K47" s="40">
        <f t="shared" si="4"/>
        <v>2393400</v>
      </c>
      <c r="L47" s="15">
        <v>140668100</v>
      </c>
      <c r="M47" s="40">
        <f t="shared" si="5"/>
        <v>0</v>
      </c>
      <c r="N47" s="15">
        <v>140668100</v>
      </c>
      <c r="O47" s="15">
        <v>140668100</v>
      </c>
      <c r="P47" s="40">
        <f t="shared" si="6"/>
        <v>0</v>
      </c>
      <c r="Q47" s="15">
        <v>140668100</v>
      </c>
    </row>
    <row r="48" spans="1:17" ht="76.5" hidden="1">
      <c r="A48" s="20">
        <v>10</v>
      </c>
      <c r="B48" s="21" t="s">
        <v>90</v>
      </c>
      <c r="C48" s="13" t="s">
        <v>91</v>
      </c>
      <c r="D48" s="22"/>
      <c r="E48" s="14" t="s">
        <v>92</v>
      </c>
      <c r="F48" s="15">
        <v>9599100</v>
      </c>
      <c r="G48" s="40">
        <f t="shared" si="2"/>
        <v>0</v>
      </c>
      <c r="H48" s="15">
        <v>9599100</v>
      </c>
      <c r="I48" s="40">
        <f t="shared" si="3"/>
        <v>0</v>
      </c>
      <c r="J48" s="15">
        <v>9599100</v>
      </c>
      <c r="K48" s="40">
        <f t="shared" si="4"/>
        <v>0</v>
      </c>
      <c r="L48" s="15">
        <v>11170600</v>
      </c>
      <c r="M48" s="40">
        <f t="shared" si="5"/>
        <v>0</v>
      </c>
      <c r="N48" s="15">
        <v>11170600</v>
      </c>
      <c r="O48" s="15">
        <v>11170600</v>
      </c>
      <c r="P48" s="40">
        <f t="shared" si="6"/>
        <v>0</v>
      </c>
      <c r="Q48" s="15">
        <v>11170600</v>
      </c>
    </row>
    <row r="49" spans="1:17" ht="51" hidden="1">
      <c r="A49" s="11">
        <v>1</v>
      </c>
      <c r="B49" s="12" t="s">
        <v>93</v>
      </c>
      <c r="C49" s="13" t="s">
        <v>94</v>
      </c>
      <c r="D49" s="12"/>
      <c r="E49" s="14" t="s">
        <v>95</v>
      </c>
      <c r="F49" s="15">
        <v>16786000</v>
      </c>
      <c r="G49" s="40">
        <f t="shared" si="2"/>
        <v>0</v>
      </c>
      <c r="H49" s="15">
        <v>16786000</v>
      </c>
      <c r="I49" s="40">
        <f t="shared" si="3"/>
        <v>0</v>
      </c>
      <c r="J49" s="15">
        <v>16786000</v>
      </c>
      <c r="K49" s="40">
        <f t="shared" si="4"/>
        <v>0</v>
      </c>
      <c r="L49" s="15">
        <v>12763400</v>
      </c>
      <c r="M49" s="40">
        <f t="shared" si="5"/>
        <v>0</v>
      </c>
      <c r="N49" s="15">
        <v>12763400</v>
      </c>
      <c r="O49" s="15">
        <v>12508200</v>
      </c>
      <c r="P49" s="40">
        <f t="shared" si="6"/>
        <v>0</v>
      </c>
      <c r="Q49" s="15">
        <v>12508200</v>
      </c>
    </row>
    <row r="50" spans="1:17" ht="51" hidden="1">
      <c r="A50" s="20">
        <v>2</v>
      </c>
      <c r="B50" s="21" t="s">
        <v>96</v>
      </c>
      <c r="C50" s="13" t="s">
        <v>97</v>
      </c>
      <c r="D50" s="22"/>
      <c r="E50" s="14" t="s">
        <v>98</v>
      </c>
      <c r="F50" s="15">
        <v>2984600</v>
      </c>
      <c r="G50" s="40">
        <f t="shared" si="2"/>
        <v>0</v>
      </c>
      <c r="H50" s="15">
        <v>2984600</v>
      </c>
      <c r="I50" s="40">
        <f t="shared" si="3"/>
        <v>0</v>
      </c>
      <c r="J50" s="15">
        <v>2984600</v>
      </c>
      <c r="K50" s="40">
        <f t="shared" si="4"/>
        <v>0</v>
      </c>
      <c r="L50" s="15">
        <v>2984600</v>
      </c>
      <c r="M50" s="40">
        <f t="shared" si="5"/>
        <v>0</v>
      </c>
      <c r="N50" s="15">
        <v>2984600</v>
      </c>
      <c r="O50" s="15">
        <v>2984600</v>
      </c>
      <c r="P50" s="40">
        <f t="shared" si="6"/>
        <v>0</v>
      </c>
      <c r="Q50" s="15">
        <v>2984600</v>
      </c>
    </row>
    <row r="51" spans="1:17" ht="76.5" hidden="1">
      <c r="A51" s="20">
        <v>9</v>
      </c>
      <c r="B51" s="21" t="s">
        <v>99</v>
      </c>
      <c r="C51" s="13" t="s">
        <v>100</v>
      </c>
      <c r="D51" s="12"/>
      <c r="E51" s="14" t="s">
        <v>101</v>
      </c>
      <c r="F51" s="15">
        <v>1074100</v>
      </c>
      <c r="G51" s="40">
        <f t="shared" si="2"/>
        <v>0</v>
      </c>
      <c r="H51" s="15">
        <v>1074100</v>
      </c>
      <c r="I51" s="40">
        <f t="shared" si="3"/>
        <v>0</v>
      </c>
      <c r="J51" s="15">
        <v>1074100</v>
      </c>
      <c r="K51" s="40">
        <f t="shared" si="4"/>
        <v>0</v>
      </c>
      <c r="L51" s="15">
        <v>1074100</v>
      </c>
      <c r="M51" s="40">
        <f t="shared" si="5"/>
        <v>0</v>
      </c>
      <c r="N51" s="15">
        <v>1074100</v>
      </c>
      <c r="O51" s="15">
        <v>1074100</v>
      </c>
      <c r="P51" s="40">
        <f t="shared" si="6"/>
        <v>0</v>
      </c>
      <c r="Q51" s="15">
        <v>1074100</v>
      </c>
    </row>
    <row r="52" spans="1:17" ht="89.25" hidden="1">
      <c r="A52" s="20">
        <v>8</v>
      </c>
      <c r="B52" s="21" t="s">
        <v>102</v>
      </c>
      <c r="C52" s="13" t="s">
        <v>103</v>
      </c>
      <c r="D52" s="12"/>
      <c r="E52" s="14" t="s">
        <v>104</v>
      </c>
      <c r="F52" s="15">
        <v>236700</v>
      </c>
      <c r="G52" s="40">
        <f t="shared" si="2"/>
        <v>0</v>
      </c>
      <c r="H52" s="15">
        <v>236700</v>
      </c>
      <c r="I52" s="40">
        <f t="shared" si="3"/>
        <v>0</v>
      </c>
      <c r="J52" s="15">
        <v>236700</v>
      </c>
      <c r="K52" s="40">
        <f t="shared" si="4"/>
        <v>0</v>
      </c>
      <c r="L52" s="15">
        <v>236700</v>
      </c>
      <c r="M52" s="40">
        <f t="shared" si="5"/>
        <v>0</v>
      </c>
      <c r="N52" s="15">
        <v>236700</v>
      </c>
      <c r="O52" s="15">
        <v>236700</v>
      </c>
      <c r="P52" s="40">
        <f t="shared" si="6"/>
        <v>0</v>
      </c>
      <c r="Q52" s="15">
        <v>236700</v>
      </c>
    </row>
    <row r="53" spans="1:17" ht="76.5" hidden="1">
      <c r="A53" s="20">
        <v>13</v>
      </c>
      <c r="B53" s="21" t="s">
        <v>105</v>
      </c>
      <c r="C53" s="25" t="s">
        <v>106</v>
      </c>
      <c r="D53" s="22"/>
      <c r="E53" s="14" t="s">
        <v>107</v>
      </c>
      <c r="F53" s="15">
        <v>37200</v>
      </c>
      <c r="G53" s="40">
        <f t="shared" si="2"/>
        <v>0</v>
      </c>
      <c r="H53" s="15">
        <v>37200</v>
      </c>
      <c r="I53" s="40">
        <f t="shared" si="3"/>
        <v>0</v>
      </c>
      <c r="J53" s="15">
        <v>37200</v>
      </c>
      <c r="K53" s="40">
        <f t="shared" si="4"/>
        <v>0</v>
      </c>
      <c r="L53" s="15">
        <v>37200</v>
      </c>
      <c r="M53" s="40">
        <f t="shared" si="5"/>
        <v>0</v>
      </c>
      <c r="N53" s="15">
        <v>37200</v>
      </c>
      <c r="O53" s="15">
        <v>37200</v>
      </c>
      <c r="P53" s="40">
        <f t="shared" si="6"/>
        <v>0</v>
      </c>
      <c r="Q53" s="15">
        <v>37200</v>
      </c>
    </row>
    <row r="54" spans="1:17" ht="114.75" hidden="1">
      <c r="A54" s="20">
        <v>3</v>
      </c>
      <c r="B54" s="21" t="s">
        <v>108</v>
      </c>
      <c r="C54" s="13" t="s">
        <v>109</v>
      </c>
      <c r="D54" s="22"/>
      <c r="E54" s="14" t="s">
        <v>110</v>
      </c>
      <c r="F54" s="15">
        <v>6000</v>
      </c>
      <c r="G54" s="40">
        <f t="shared" si="2"/>
        <v>0</v>
      </c>
      <c r="H54" s="15">
        <v>6000</v>
      </c>
      <c r="I54" s="40">
        <f t="shared" si="3"/>
        <v>0</v>
      </c>
      <c r="J54" s="15">
        <v>6000</v>
      </c>
      <c r="K54" s="40">
        <f t="shared" si="4"/>
        <v>0</v>
      </c>
      <c r="L54" s="15">
        <v>6000</v>
      </c>
      <c r="M54" s="40">
        <f t="shared" si="5"/>
        <v>0</v>
      </c>
      <c r="N54" s="15">
        <v>6000</v>
      </c>
      <c r="O54" s="15">
        <v>6000</v>
      </c>
      <c r="P54" s="40">
        <f t="shared" si="6"/>
        <v>0</v>
      </c>
      <c r="Q54" s="15">
        <v>6000</v>
      </c>
    </row>
    <row r="55" spans="1:17" ht="63.75" hidden="1">
      <c r="A55" s="20">
        <v>5</v>
      </c>
      <c r="B55" s="21" t="s">
        <v>111</v>
      </c>
      <c r="C55" s="13" t="s">
        <v>112</v>
      </c>
      <c r="D55" s="12"/>
      <c r="E55" s="14" t="s">
        <v>113</v>
      </c>
      <c r="F55" s="15">
        <v>229900</v>
      </c>
      <c r="G55" s="40">
        <f t="shared" si="2"/>
        <v>0</v>
      </c>
      <c r="H55" s="15">
        <v>229900</v>
      </c>
      <c r="I55" s="40">
        <f t="shared" si="3"/>
        <v>0</v>
      </c>
      <c r="J55" s="15">
        <v>229900</v>
      </c>
      <c r="K55" s="40">
        <f t="shared" si="4"/>
        <v>0</v>
      </c>
      <c r="L55" s="15">
        <v>229900</v>
      </c>
      <c r="M55" s="40">
        <f t="shared" si="5"/>
        <v>0</v>
      </c>
      <c r="N55" s="15">
        <v>229900</v>
      </c>
      <c r="O55" s="15">
        <v>229900</v>
      </c>
      <c r="P55" s="40">
        <f t="shared" si="6"/>
        <v>0</v>
      </c>
      <c r="Q55" s="15">
        <v>229900</v>
      </c>
    </row>
    <row r="56" spans="1:17" ht="51">
      <c r="A56" s="20">
        <v>16</v>
      </c>
      <c r="B56" s="21" t="s">
        <v>114</v>
      </c>
      <c r="C56" s="13" t="s">
        <v>115</v>
      </c>
      <c r="D56" s="22"/>
      <c r="E56" s="14" t="s">
        <v>116</v>
      </c>
      <c r="F56" s="15">
        <v>20142200</v>
      </c>
      <c r="G56" s="42">
        <f t="shared" si="2"/>
        <v>-1240000</v>
      </c>
      <c r="H56" s="15">
        <v>18902200</v>
      </c>
      <c r="I56" s="40">
        <f t="shared" si="3"/>
        <v>0</v>
      </c>
      <c r="J56" s="15">
        <v>18902200</v>
      </c>
      <c r="K56" s="40">
        <f t="shared" si="4"/>
        <v>-1240000</v>
      </c>
      <c r="L56" s="15">
        <v>12288900</v>
      </c>
      <c r="M56" s="40">
        <f t="shared" si="5"/>
        <v>0</v>
      </c>
      <c r="N56" s="15">
        <v>12288900</v>
      </c>
      <c r="O56" s="15">
        <v>12288900</v>
      </c>
      <c r="P56" s="40">
        <f t="shared" si="6"/>
        <v>0</v>
      </c>
      <c r="Q56" s="15">
        <v>12288900</v>
      </c>
    </row>
    <row r="57" spans="1:17" ht="76.5">
      <c r="A57" s="20">
        <v>12</v>
      </c>
      <c r="B57" s="21" t="s">
        <v>117</v>
      </c>
      <c r="C57" s="13" t="s">
        <v>118</v>
      </c>
      <c r="D57" s="12"/>
      <c r="E57" s="14" t="s">
        <v>119</v>
      </c>
      <c r="F57" s="15">
        <v>1290000</v>
      </c>
      <c r="G57" s="42">
        <f t="shared" si="2"/>
        <v>-279200</v>
      </c>
      <c r="H57" s="15">
        <v>1010800</v>
      </c>
      <c r="I57" s="40">
        <f t="shared" si="3"/>
        <v>0</v>
      </c>
      <c r="J57" s="15">
        <v>1010800</v>
      </c>
      <c r="K57" s="40">
        <f t="shared" si="4"/>
        <v>-279200</v>
      </c>
      <c r="L57" s="15">
        <v>1642100</v>
      </c>
      <c r="M57" s="40">
        <f t="shared" si="5"/>
        <v>0</v>
      </c>
      <c r="N57" s="15">
        <v>1642100</v>
      </c>
      <c r="O57" s="15">
        <v>2142100</v>
      </c>
      <c r="P57" s="40">
        <f t="shared" si="6"/>
        <v>0</v>
      </c>
      <c r="Q57" s="15">
        <v>2142100</v>
      </c>
    </row>
    <row r="58" spans="1:17" ht="63.75" hidden="1">
      <c r="A58" s="20">
        <v>15</v>
      </c>
      <c r="B58" s="21" t="s">
        <v>120</v>
      </c>
      <c r="C58" s="13" t="s">
        <v>121</v>
      </c>
      <c r="D58" s="12" t="s">
        <v>122</v>
      </c>
      <c r="E58" s="14" t="s">
        <v>123</v>
      </c>
      <c r="F58" s="15">
        <v>0</v>
      </c>
      <c r="G58" s="40">
        <f t="shared" si="2"/>
        <v>0</v>
      </c>
      <c r="H58" s="15">
        <v>0</v>
      </c>
      <c r="I58" s="40">
        <f t="shared" si="3"/>
        <v>0</v>
      </c>
      <c r="J58" s="15">
        <v>0</v>
      </c>
      <c r="K58" s="40">
        <f t="shared" si="4"/>
        <v>0</v>
      </c>
      <c r="L58" s="15">
        <v>3630668.66</v>
      </c>
      <c r="M58" s="40">
        <f t="shared" si="5"/>
        <v>0</v>
      </c>
      <c r="N58" s="15">
        <v>3630668.66</v>
      </c>
      <c r="O58" s="15">
        <v>3654804.3</v>
      </c>
      <c r="P58" s="40">
        <f t="shared" si="6"/>
        <v>0</v>
      </c>
      <c r="Q58" s="15">
        <v>3654804.3</v>
      </c>
    </row>
    <row r="59" spans="1:17" hidden="1">
      <c r="A59" s="20"/>
      <c r="B59" s="21"/>
      <c r="C59" s="18" t="s">
        <v>27</v>
      </c>
      <c r="D59" s="12"/>
      <c r="E59" s="14"/>
      <c r="F59" s="15">
        <v>0</v>
      </c>
      <c r="G59" s="40">
        <f t="shared" si="2"/>
        <v>0</v>
      </c>
      <c r="H59" s="15">
        <v>0</v>
      </c>
      <c r="I59" s="40">
        <f t="shared" si="3"/>
        <v>0</v>
      </c>
      <c r="J59" s="15">
        <v>0</v>
      </c>
      <c r="K59" s="40">
        <f t="shared" si="4"/>
        <v>0</v>
      </c>
      <c r="L59" s="15"/>
      <c r="M59" s="40">
        <f t="shared" si="5"/>
        <v>0</v>
      </c>
      <c r="N59" s="15"/>
      <c r="O59" s="15"/>
      <c r="P59" s="40">
        <f t="shared" si="6"/>
        <v>0</v>
      </c>
      <c r="Q59" s="15"/>
    </row>
    <row r="60" spans="1:17" hidden="1">
      <c r="A60" s="20"/>
      <c r="B60" s="21"/>
      <c r="C60" s="18" t="s">
        <v>28</v>
      </c>
      <c r="D60" s="12"/>
      <c r="E60" s="14"/>
      <c r="F60" s="15">
        <v>0</v>
      </c>
      <c r="G60" s="40">
        <f t="shared" si="2"/>
        <v>0</v>
      </c>
      <c r="H60" s="15">
        <v>0</v>
      </c>
      <c r="I60" s="40">
        <f t="shared" si="3"/>
        <v>0</v>
      </c>
      <c r="J60" s="15">
        <v>0</v>
      </c>
      <c r="K60" s="40">
        <f t="shared" si="4"/>
        <v>0</v>
      </c>
      <c r="L60" s="15"/>
      <c r="M60" s="40">
        <f t="shared" si="5"/>
        <v>0</v>
      </c>
      <c r="N60" s="15"/>
      <c r="O60" s="15"/>
      <c r="P60" s="40">
        <f t="shared" si="6"/>
        <v>0</v>
      </c>
      <c r="Q60" s="15"/>
    </row>
    <row r="61" spans="1:17" ht="63.75" hidden="1">
      <c r="A61" s="20">
        <v>15</v>
      </c>
      <c r="B61" s="21" t="s">
        <v>124</v>
      </c>
      <c r="C61" s="13" t="s">
        <v>121</v>
      </c>
      <c r="D61" s="12"/>
      <c r="E61" s="14" t="s">
        <v>123</v>
      </c>
      <c r="F61" s="15">
        <v>22023467.890000001</v>
      </c>
      <c r="G61" s="40">
        <f t="shared" si="2"/>
        <v>0</v>
      </c>
      <c r="H61" s="15">
        <v>22023467.890000001</v>
      </c>
      <c r="I61" s="40">
        <f t="shared" si="3"/>
        <v>0</v>
      </c>
      <c r="J61" s="15">
        <v>22023467.890000001</v>
      </c>
      <c r="K61" s="40">
        <f t="shared" si="4"/>
        <v>0</v>
      </c>
      <c r="L61" s="15">
        <v>18271976.210000001</v>
      </c>
      <c r="M61" s="40">
        <f t="shared" si="5"/>
        <v>0</v>
      </c>
      <c r="N61" s="15">
        <v>18271976.210000001</v>
      </c>
      <c r="O61" s="15">
        <v>18412617.18</v>
      </c>
      <c r="P61" s="40">
        <f t="shared" si="6"/>
        <v>0</v>
      </c>
      <c r="Q61" s="15">
        <v>18412617.18</v>
      </c>
    </row>
    <row r="62" spans="1:17" ht="38.25">
      <c r="A62" s="20">
        <v>18</v>
      </c>
      <c r="B62" s="21" t="s">
        <v>125</v>
      </c>
      <c r="C62" s="13" t="s">
        <v>126</v>
      </c>
      <c r="D62" s="12" t="s">
        <v>127</v>
      </c>
      <c r="E62" s="14" t="s">
        <v>128</v>
      </c>
      <c r="F62" s="15">
        <v>728100</v>
      </c>
      <c r="G62" s="40">
        <f t="shared" si="2"/>
        <v>0</v>
      </c>
      <c r="H62" s="15">
        <v>728100</v>
      </c>
      <c r="I62" s="42">
        <f t="shared" si="3"/>
        <v>76400</v>
      </c>
      <c r="J62" s="15">
        <v>804500</v>
      </c>
      <c r="K62" s="40">
        <f t="shared" si="4"/>
        <v>76400</v>
      </c>
      <c r="L62" s="15">
        <v>735200</v>
      </c>
      <c r="M62" s="40">
        <f t="shared" si="5"/>
        <v>0</v>
      </c>
      <c r="N62" s="15">
        <v>735200</v>
      </c>
      <c r="O62" s="15">
        <v>765200</v>
      </c>
      <c r="P62" s="40">
        <f t="shared" si="6"/>
        <v>0</v>
      </c>
      <c r="Q62" s="15">
        <v>765200</v>
      </c>
    </row>
    <row r="63" spans="1:17" ht="63.75">
      <c r="A63" s="20">
        <v>20</v>
      </c>
      <c r="B63" s="21" t="s">
        <v>129</v>
      </c>
      <c r="C63" s="13" t="s">
        <v>130</v>
      </c>
      <c r="D63" s="12" t="s">
        <v>131</v>
      </c>
      <c r="E63" s="14" t="s">
        <v>132</v>
      </c>
      <c r="F63" s="15">
        <v>42500</v>
      </c>
      <c r="G63" s="40">
        <f t="shared" si="2"/>
        <v>0</v>
      </c>
      <c r="H63" s="15">
        <v>42500</v>
      </c>
      <c r="I63" s="40">
        <f t="shared" si="3"/>
        <v>0</v>
      </c>
      <c r="J63" s="15">
        <v>42500</v>
      </c>
      <c r="K63" s="40">
        <f t="shared" si="4"/>
        <v>0</v>
      </c>
      <c r="L63" s="15">
        <v>44200</v>
      </c>
      <c r="M63" s="40">
        <f t="shared" si="5"/>
        <v>0</v>
      </c>
      <c r="N63" s="15">
        <v>44200</v>
      </c>
      <c r="O63" s="15">
        <v>275700</v>
      </c>
      <c r="P63" s="40">
        <f t="shared" si="6"/>
        <v>0</v>
      </c>
      <c r="Q63" s="15">
        <v>275700</v>
      </c>
    </row>
    <row r="64" spans="1:17" ht="63.75">
      <c r="A64" s="20">
        <v>25</v>
      </c>
      <c r="B64" s="21" t="s">
        <v>133</v>
      </c>
      <c r="C64" s="26" t="s">
        <v>134</v>
      </c>
      <c r="D64" s="27" t="s">
        <v>135</v>
      </c>
      <c r="E64" s="28" t="s">
        <v>136</v>
      </c>
      <c r="F64" s="15"/>
      <c r="G64" s="40">
        <f t="shared" si="2"/>
        <v>0</v>
      </c>
      <c r="H64" s="15">
        <v>0</v>
      </c>
      <c r="I64" s="42">
        <f t="shared" si="3"/>
        <v>3437300</v>
      </c>
      <c r="J64" s="15">
        <v>3437300</v>
      </c>
      <c r="K64" s="40">
        <f t="shared" si="4"/>
        <v>3437300</v>
      </c>
      <c r="L64" s="15"/>
      <c r="M64" s="42">
        <f t="shared" si="5"/>
        <v>10311800</v>
      </c>
      <c r="N64" s="15">
        <v>10311800</v>
      </c>
      <c r="O64" s="15"/>
      <c r="P64" s="42">
        <f t="shared" si="6"/>
        <v>10311800</v>
      </c>
      <c r="Q64" s="15">
        <v>10311800</v>
      </c>
    </row>
    <row r="65" spans="1:17" ht="38.25">
      <c r="A65" s="20">
        <v>19</v>
      </c>
      <c r="B65" s="21" t="s">
        <v>137</v>
      </c>
      <c r="C65" s="13" t="s">
        <v>138</v>
      </c>
      <c r="D65" s="12" t="s">
        <v>139</v>
      </c>
      <c r="E65" s="14" t="s">
        <v>140</v>
      </c>
      <c r="F65" s="15">
        <v>1530100</v>
      </c>
      <c r="G65" s="40">
        <f t="shared" si="2"/>
        <v>0</v>
      </c>
      <c r="H65" s="15">
        <v>1530100</v>
      </c>
      <c r="I65" s="42">
        <f t="shared" si="3"/>
        <v>-21216</v>
      </c>
      <c r="J65" s="15">
        <v>1508884</v>
      </c>
      <c r="K65" s="40">
        <f t="shared" si="4"/>
        <v>-21216</v>
      </c>
      <c r="L65" s="15">
        <v>1300600</v>
      </c>
      <c r="M65" s="40">
        <f t="shared" si="5"/>
        <v>0</v>
      </c>
      <c r="N65" s="15">
        <v>1300600</v>
      </c>
      <c r="O65" s="15">
        <v>1341200</v>
      </c>
      <c r="P65" s="40">
        <f t="shared" si="6"/>
        <v>0</v>
      </c>
      <c r="Q65" s="15">
        <v>1341200</v>
      </c>
    </row>
    <row r="66" spans="1:17">
      <c r="A66" s="20"/>
      <c r="B66" s="21"/>
      <c r="C66" s="43" t="s">
        <v>141</v>
      </c>
      <c r="D66" s="38"/>
      <c r="E66" s="39" t="s">
        <v>142</v>
      </c>
      <c r="F66" s="40">
        <f t="shared" ref="F66:Q66" si="12">F67+F69+F70+F71+F72+F73</f>
        <v>89690610</v>
      </c>
      <c r="G66" s="40">
        <f t="shared" si="2"/>
        <v>0</v>
      </c>
      <c r="H66" s="40">
        <f t="shared" si="12"/>
        <v>89690610</v>
      </c>
      <c r="I66" s="40">
        <f t="shared" si="3"/>
        <v>0</v>
      </c>
      <c r="J66" s="40">
        <f t="shared" si="12"/>
        <v>89690610</v>
      </c>
      <c r="K66" s="40">
        <f t="shared" si="4"/>
        <v>0</v>
      </c>
      <c r="L66" s="40">
        <f t="shared" si="12"/>
        <v>2170000</v>
      </c>
      <c r="M66" s="40">
        <f t="shared" si="5"/>
        <v>0</v>
      </c>
      <c r="N66" s="40">
        <f t="shared" si="12"/>
        <v>2170000</v>
      </c>
      <c r="O66" s="40">
        <f t="shared" si="12"/>
        <v>0</v>
      </c>
      <c r="P66" s="40">
        <f t="shared" si="6"/>
        <v>0</v>
      </c>
      <c r="Q66" s="40">
        <f t="shared" si="12"/>
        <v>0</v>
      </c>
    </row>
    <row r="67" spans="1:17" ht="63.75" hidden="1">
      <c r="A67" s="20"/>
      <c r="B67" s="21"/>
      <c r="C67" s="13" t="s">
        <v>143</v>
      </c>
      <c r="D67" s="12"/>
      <c r="E67" s="14" t="s">
        <v>144</v>
      </c>
      <c r="F67" s="15">
        <f t="shared" ref="F67:Q67" si="13">F68</f>
        <v>598100</v>
      </c>
      <c r="G67" s="40">
        <f t="shared" si="2"/>
        <v>0</v>
      </c>
      <c r="H67" s="15">
        <f t="shared" si="13"/>
        <v>598100</v>
      </c>
      <c r="I67" s="40">
        <f t="shared" si="3"/>
        <v>0</v>
      </c>
      <c r="J67" s="15">
        <f t="shared" si="13"/>
        <v>598100</v>
      </c>
      <c r="K67" s="40">
        <f t="shared" si="4"/>
        <v>0</v>
      </c>
      <c r="L67" s="15">
        <f t="shared" si="13"/>
        <v>0</v>
      </c>
      <c r="M67" s="40">
        <f t="shared" si="5"/>
        <v>0</v>
      </c>
      <c r="N67" s="15">
        <f t="shared" si="13"/>
        <v>0</v>
      </c>
      <c r="O67" s="15">
        <f t="shared" si="13"/>
        <v>0</v>
      </c>
      <c r="P67" s="40">
        <f t="shared" si="6"/>
        <v>0</v>
      </c>
      <c r="Q67" s="15">
        <f t="shared" si="13"/>
        <v>0</v>
      </c>
    </row>
    <row r="68" spans="1:17" ht="127.5" hidden="1">
      <c r="A68" s="20"/>
      <c r="B68" s="21"/>
      <c r="C68" s="13" t="s">
        <v>145</v>
      </c>
      <c r="D68" s="12"/>
      <c r="E68" s="14" t="s">
        <v>146</v>
      </c>
      <c r="F68" s="15">
        <v>598100</v>
      </c>
      <c r="G68" s="40">
        <f t="shared" si="2"/>
        <v>0</v>
      </c>
      <c r="H68" s="15">
        <v>598100</v>
      </c>
      <c r="I68" s="40">
        <f t="shared" si="3"/>
        <v>0</v>
      </c>
      <c r="J68" s="15">
        <v>598100</v>
      </c>
      <c r="K68" s="40">
        <f t="shared" si="4"/>
        <v>0</v>
      </c>
      <c r="L68" s="15">
        <v>0</v>
      </c>
      <c r="M68" s="40">
        <f t="shared" si="5"/>
        <v>0</v>
      </c>
      <c r="N68" s="15">
        <v>0</v>
      </c>
      <c r="O68" s="15">
        <v>0</v>
      </c>
      <c r="P68" s="40">
        <f t="shared" si="6"/>
        <v>0</v>
      </c>
      <c r="Q68" s="15">
        <v>0</v>
      </c>
    </row>
    <row r="69" spans="1:17" ht="89.25" hidden="1">
      <c r="A69" s="20">
        <v>17</v>
      </c>
      <c r="B69" s="12" t="s">
        <v>147</v>
      </c>
      <c r="C69" s="19" t="s">
        <v>148</v>
      </c>
      <c r="D69" s="12" t="s">
        <v>149</v>
      </c>
      <c r="E69" s="14" t="s">
        <v>150</v>
      </c>
      <c r="F69" s="15">
        <v>46101400</v>
      </c>
      <c r="G69" s="40">
        <f t="shared" si="2"/>
        <v>0</v>
      </c>
      <c r="H69" s="15">
        <v>46101400</v>
      </c>
      <c r="I69" s="40">
        <f t="shared" si="3"/>
        <v>0</v>
      </c>
      <c r="J69" s="15">
        <v>46101400</v>
      </c>
      <c r="K69" s="40">
        <f t="shared" si="4"/>
        <v>0</v>
      </c>
      <c r="L69" s="15"/>
      <c r="M69" s="40">
        <f t="shared" si="5"/>
        <v>0</v>
      </c>
      <c r="N69" s="15"/>
      <c r="O69" s="15"/>
      <c r="P69" s="40">
        <f t="shared" si="6"/>
        <v>0</v>
      </c>
      <c r="Q69" s="15"/>
    </row>
    <row r="70" spans="1:17" ht="89.25" hidden="1">
      <c r="A70" s="20">
        <v>17</v>
      </c>
      <c r="B70" s="12" t="s">
        <v>151</v>
      </c>
      <c r="C70" s="19" t="s">
        <v>148</v>
      </c>
      <c r="D70" s="12" t="s">
        <v>152</v>
      </c>
      <c r="E70" s="14" t="s">
        <v>150</v>
      </c>
      <c r="F70" s="15">
        <v>1817500</v>
      </c>
      <c r="G70" s="40">
        <f t="shared" ref="G70:G88" si="14">H70-F70</f>
        <v>0</v>
      </c>
      <c r="H70" s="15">
        <v>1817500</v>
      </c>
      <c r="I70" s="40">
        <f t="shared" ref="I70:I88" si="15">J70-H70</f>
        <v>0</v>
      </c>
      <c r="J70" s="15">
        <v>1817500</v>
      </c>
      <c r="K70" s="40">
        <f t="shared" ref="K70:K86" si="16">G70+I70</f>
        <v>0</v>
      </c>
      <c r="L70" s="15"/>
      <c r="M70" s="40">
        <f t="shared" ref="M70:M88" si="17">N70-L70</f>
        <v>0</v>
      </c>
      <c r="N70" s="15"/>
      <c r="O70" s="15"/>
      <c r="P70" s="40">
        <f t="shared" ref="P70:P88" si="18">Q70-O70</f>
        <v>0</v>
      </c>
      <c r="Q70" s="15"/>
    </row>
    <row r="71" spans="1:17" ht="38.25" hidden="1">
      <c r="A71" s="20">
        <v>7</v>
      </c>
      <c r="B71" s="21" t="s">
        <v>153</v>
      </c>
      <c r="C71" s="13" t="s">
        <v>154</v>
      </c>
      <c r="D71" s="12" t="s">
        <v>155</v>
      </c>
      <c r="E71" s="14" t="s">
        <v>156</v>
      </c>
      <c r="F71" s="15">
        <v>300000</v>
      </c>
      <c r="G71" s="40">
        <f t="shared" si="14"/>
        <v>0</v>
      </c>
      <c r="H71" s="15">
        <v>300000</v>
      </c>
      <c r="I71" s="40">
        <f t="shared" si="15"/>
        <v>0</v>
      </c>
      <c r="J71" s="15">
        <v>300000</v>
      </c>
      <c r="K71" s="40">
        <f t="shared" si="16"/>
        <v>0</v>
      </c>
      <c r="L71" s="15">
        <v>0</v>
      </c>
      <c r="M71" s="40">
        <f t="shared" si="17"/>
        <v>0</v>
      </c>
      <c r="N71" s="15">
        <v>0</v>
      </c>
      <c r="O71" s="15">
        <v>0</v>
      </c>
      <c r="P71" s="40">
        <f t="shared" si="18"/>
        <v>0</v>
      </c>
      <c r="Q71" s="15">
        <v>0</v>
      </c>
    </row>
    <row r="72" spans="1:17" ht="51" hidden="1">
      <c r="A72" s="20"/>
      <c r="B72" s="21" t="s">
        <v>157</v>
      </c>
      <c r="C72" s="13" t="s">
        <v>158</v>
      </c>
      <c r="D72" s="12" t="s">
        <v>159</v>
      </c>
      <c r="E72" s="14" t="s">
        <v>160</v>
      </c>
      <c r="F72" s="15">
        <v>4515400</v>
      </c>
      <c r="G72" s="40">
        <f t="shared" si="14"/>
        <v>0</v>
      </c>
      <c r="H72" s="15">
        <v>4515400</v>
      </c>
      <c r="I72" s="40">
        <f t="shared" si="15"/>
        <v>0</v>
      </c>
      <c r="J72" s="15">
        <v>4515400</v>
      </c>
      <c r="K72" s="40">
        <f t="shared" si="16"/>
        <v>0</v>
      </c>
      <c r="L72" s="15"/>
      <c r="M72" s="40">
        <f t="shared" si="17"/>
        <v>0</v>
      </c>
      <c r="N72" s="15"/>
      <c r="O72" s="15"/>
      <c r="P72" s="40">
        <f t="shared" si="18"/>
        <v>0</v>
      </c>
      <c r="Q72" s="15"/>
    </row>
    <row r="73" spans="1:17" ht="25.5" hidden="1">
      <c r="A73" s="20"/>
      <c r="B73" s="21"/>
      <c r="C73" s="19" t="s">
        <v>161</v>
      </c>
      <c r="D73" s="22"/>
      <c r="E73" s="29" t="s">
        <v>162</v>
      </c>
      <c r="F73" s="15">
        <f t="shared" ref="F73:Q73" si="19">SUM(F74:F82)</f>
        <v>36358210</v>
      </c>
      <c r="G73" s="40">
        <f t="shared" si="14"/>
        <v>0</v>
      </c>
      <c r="H73" s="15">
        <f t="shared" si="19"/>
        <v>36358210</v>
      </c>
      <c r="I73" s="40">
        <f t="shared" si="15"/>
        <v>0</v>
      </c>
      <c r="J73" s="15">
        <f t="shared" si="19"/>
        <v>36358210</v>
      </c>
      <c r="K73" s="40">
        <f t="shared" si="16"/>
        <v>0</v>
      </c>
      <c r="L73" s="15">
        <f t="shared" si="19"/>
        <v>2170000</v>
      </c>
      <c r="M73" s="40">
        <f t="shared" si="17"/>
        <v>0</v>
      </c>
      <c r="N73" s="15">
        <f t="shared" si="19"/>
        <v>2170000</v>
      </c>
      <c r="O73" s="15">
        <f t="shared" si="19"/>
        <v>0</v>
      </c>
      <c r="P73" s="40">
        <f t="shared" si="18"/>
        <v>0</v>
      </c>
      <c r="Q73" s="15">
        <f t="shared" si="19"/>
        <v>0</v>
      </c>
    </row>
    <row r="74" spans="1:17" ht="51" hidden="1">
      <c r="A74" s="20">
        <v>14</v>
      </c>
      <c r="B74" s="21" t="s">
        <v>163</v>
      </c>
      <c r="C74" s="19" t="s">
        <v>164</v>
      </c>
      <c r="D74" s="22"/>
      <c r="E74" s="29" t="s">
        <v>165</v>
      </c>
      <c r="F74" s="15">
        <v>500000</v>
      </c>
      <c r="G74" s="40">
        <f t="shared" si="14"/>
        <v>0</v>
      </c>
      <c r="H74" s="15">
        <v>500000</v>
      </c>
      <c r="I74" s="40">
        <f t="shared" si="15"/>
        <v>0</v>
      </c>
      <c r="J74" s="15">
        <v>500000</v>
      </c>
      <c r="K74" s="40">
        <f t="shared" si="16"/>
        <v>0</v>
      </c>
      <c r="L74" s="15">
        <v>0</v>
      </c>
      <c r="M74" s="40">
        <f t="shared" si="17"/>
        <v>0</v>
      </c>
      <c r="N74" s="15">
        <v>0</v>
      </c>
      <c r="O74" s="15">
        <v>0</v>
      </c>
      <c r="P74" s="40">
        <f t="shared" si="18"/>
        <v>0</v>
      </c>
      <c r="Q74" s="15">
        <v>0</v>
      </c>
    </row>
    <row r="75" spans="1:17" s="10" customFormat="1" ht="102" hidden="1">
      <c r="A75" s="20">
        <v>12</v>
      </c>
      <c r="B75" s="21" t="s">
        <v>166</v>
      </c>
      <c r="C75" s="19" t="s">
        <v>167</v>
      </c>
      <c r="D75" s="22"/>
      <c r="E75" s="29" t="s">
        <v>168</v>
      </c>
      <c r="F75" s="15">
        <v>43600</v>
      </c>
      <c r="G75" s="40">
        <f t="shared" si="14"/>
        <v>0</v>
      </c>
      <c r="H75" s="15">
        <v>43600</v>
      </c>
      <c r="I75" s="40">
        <f t="shared" si="15"/>
        <v>0</v>
      </c>
      <c r="J75" s="15">
        <v>43600</v>
      </c>
      <c r="K75" s="40">
        <f t="shared" si="16"/>
        <v>0</v>
      </c>
      <c r="L75" s="15">
        <v>0</v>
      </c>
      <c r="M75" s="40">
        <f t="shared" si="17"/>
        <v>0</v>
      </c>
      <c r="N75" s="15">
        <v>0</v>
      </c>
      <c r="O75" s="15">
        <v>0</v>
      </c>
      <c r="P75" s="40">
        <f t="shared" si="18"/>
        <v>0</v>
      </c>
      <c r="Q75" s="15">
        <v>0</v>
      </c>
    </row>
    <row r="76" spans="1:17" s="10" customFormat="1" ht="76.5" hidden="1">
      <c r="A76" s="20">
        <v>6</v>
      </c>
      <c r="B76" s="21" t="s">
        <v>169</v>
      </c>
      <c r="C76" s="19" t="s">
        <v>170</v>
      </c>
      <c r="D76" s="22"/>
      <c r="E76" s="29" t="s">
        <v>171</v>
      </c>
      <c r="F76" s="15">
        <v>700000</v>
      </c>
      <c r="G76" s="40">
        <f t="shared" si="14"/>
        <v>0</v>
      </c>
      <c r="H76" s="15">
        <v>700000</v>
      </c>
      <c r="I76" s="40">
        <f t="shared" si="15"/>
        <v>0</v>
      </c>
      <c r="J76" s="15">
        <v>700000</v>
      </c>
      <c r="K76" s="40">
        <f t="shared" si="16"/>
        <v>0</v>
      </c>
      <c r="L76" s="15">
        <v>2115000</v>
      </c>
      <c r="M76" s="40">
        <f t="shared" si="17"/>
        <v>0</v>
      </c>
      <c r="N76" s="15">
        <v>2115000</v>
      </c>
      <c r="O76" s="15">
        <v>0</v>
      </c>
      <c r="P76" s="40">
        <f t="shared" si="18"/>
        <v>0</v>
      </c>
      <c r="Q76" s="15">
        <v>0</v>
      </c>
    </row>
    <row r="77" spans="1:17" s="10" customFormat="1" ht="76.5" hidden="1">
      <c r="A77" s="20">
        <v>5</v>
      </c>
      <c r="B77" s="21" t="s">
        <v>172</v>
      </c>
      <c r="C77" s="19" t="s">
        <v>173</v>
      </c>
      <c r="D77" s="22"/>
      <c r="E77" s="29" t="s">
        <v>174</v>
      </c>
      <c r="F77" s="15">
        <v>34200</v>
      </c>
      <c r="G77" s="40">
        <f t="shared" si="14"/>
        <v>0</v>
      </c>
      <c r="H77" s="15">
        <v>34200</v>
      </c>
      <c r="I77" s="40">
        <f t="shared" si="15"/>
        <v>0</v>
      </c>
      <c r="J77" s="15">
        <v>34200</v>
      </c>
      <c r="K77" s="40">
        <f t="shared" si="16"/>
        <v>0</v>
      </c>
      <c r="L77" s="15">
        <v>55000</v>
      </c>
      <c r="M77" s="40">
        <f t="shared" si="17"/>
        <v>0</v>
      </c>
      <c r="N77" s="15">
        <v>55000</v>
      </c>
      <c r="O77" s="15">
        <v>0</v>
      </c>
      <c r="P77" s="40">
        <f t="shared" si="18"/>
        <v>0</v>
      </c>
      <c r="Q77" s="15">
        <v>0</v>
      </c>
    </row>
    <row r="78" spans="1:17" s="10" customFormat="1" ht="63.75" hidden="1">
      <c r="A78" s="21"/>
      <c r="B78" s="12" t="s">
        <v>175</v>
      </c>
      <c r="C78" s="19" t="s">
        <v>176</v>
      </c>
      <c r="D78" s="12"/>
      <c r="E78" s="14" t="s">
        <v>177</v>
      </c>
      <c r="F78" s="15">
        <v>875500</v>
      </c>
      <c r="G78" s="40">
        <f t="shared" si="14"/>
        <v>0</v>
      </c>
      <c r="H78" s="15">
        <v>875500</v>
      </c>
      <c r="I78" s="40">
        <f t="shared" si="15"/>
        <v>0</v>
      </c>
      <c r="J78" s="15">
        <v>875500</v>
      </c>
      <c r="K78" s="40">
        <f t="shared" si="16"/>
        <v>0</v>
      </c>
      <c r="L78" s="15">
        <v>0</v>
      </c>
      <c r="M78" s="40">
        <f t="shared" si="17"/>
        <v>0</v>
      </c>
      <c r="N78" s="15">
        <v>0</v>
      </c>
      <c r="O78" s="15">
        <v>0</v>
      </c>
      <c r="P78" s="40">
        <f t="shared" si="18"/>
        <v>0</v>
      </c>
      <c r="Q78" s="15">
        <v>0</v>
      </c>
    </row>
    <row r="79" spans="1:17" s="10" customFormat="1" ht="51" hidden="1">
      <c r="A79" s="21">
        <v>18</v>
      </c>
      <c r="B79" s="12" t="s">
        <v>178</v>
      </c>
      <c r="C79" s="19" t="s">
        <v>179</v>
      </c>
      <c r="D79" s="12"/>
      <c r="E79" s="14" t="s">
        <v>180</v>
      </c>
      <c r="F79" s="15">
        <v>100000</v>
      </c>
      <c r="G79" s="40">
        <f t="shared" si="14"/>
        <v>0</v>
      </c>
      <c r="H79" s="15">
        <v>100000</v>
      </c>
      <c r="I79" s="40">
        <f t="shared" si="15"/>
        <v>0</v>
      </c>
      <c r="J79" s="15">
        <v>100000</v>
      </c>
      <c r="K79" s="40">
        <f t="shared" si="16"/>
        <v>0</v>
      </c>
      <c r="L79" s="15"/>
      <c r="M79" s="40">
        <f t="shared" si="17"/>
        <v>0</v>
      </c>
      <c r="N79" s="15"/>
      <c r="O79" s="15"/>
      <c r="P79" s="40">
        <f t="shared" si="18"/>
        <v>0</v>
      </c>
      <c r="Q79" s="15"/>
    </row>
    <row r="80" spans="1:17" s="10" customFormat="1" ht="153" hidden="1">
      <c r="A80" s="21">
        <v>24</v>
      </c>
      <c r="B80" s="12" t="s">
        <v>181</v>
      </c>
      <c r="C80" s="19" t="s">
        <v>182</v>
      </c>
      <c r="D80" s="12"/>
      <c r="E80" s="14" t="s">
        <v>183</v>
      </c>
      <c r="F80" s="15">
        <v>18000</v>
      </c>
      <c r="G80" s="40">
        <f t="shared" si="14"/>
        <v>0</v>
      </c>
      <c r="H80" s="15">
        <v>18000</v>
      </c>
      <c r="I80" s="40">
        <f t="shared" si="15"/>
        <v>0</v>
      </c>
      <c r="J80" s="15">
        <v>18000</v>
      </c>
      <c r="K80" s="40">
        <f t="shared" si="16"/>
        <v>0</v>
      </c>
      <c r="L80" s="15"/>
      <c r="M80" s="40">
        <f t="shared" si="17"/>
        <v>0</v>
      </c>
      <c r="N80" s="15"/>
      <c r="O80" s="15"/>
      <c r="P80" s="40">
        <f t="shared" si="18"/>
        <v>0</v>
      </c>
      <c r="Q80" s="15"/>
    </row>
    <row r="81" spans="1:17" s="10" customFormat="1" ht="63.75" hidden="1">
      <c r="A81" s="21">
        <v>22</v>
      </c>
      <c r="B81" s="12" t="s">
        <v>184</v>
      </c>
      <c r="C81" s="19" t="s">
        <v>185</v>
      </c>
      <c r="D81" s="12"/>
      <c r="E81" s="14" t="s">
        <v>186</v>
      </c>
      <c r="F81" s="15">
        <v>908310</v>
      </c>
      <c r="G81" s="40">
        <f t="shared" si="14"/>
        <v>0</v>
      </c>
      <c r="H81" s="15">
        <v>908310</v>
      </c>
      <c r="I81" s="40">
        <f t="shared" si="15"/>
        <v>0</v>
      </c>
      <c r="J81" s="15">
        <v>908310</v>
      </c>
      <c r="K81" s="40">
        <f t="shared" si="16"/>
        <v>0</v>
      </c>
      <c r="L81" s="15"/>
      <c r="M81" s="40">
        <f t="shared" si="17"/>
        <v>0</v>
      </c>
      <c r="N81" s="15"/>
      <c r="O81" s="15"/>
      <c r="P81" s="40">
        <f t="shared" si="18"/>
        <v>0</v>
      </c>
      <c r="Q81" s="15"/>
    </row>
    <row r="82" spans="1:17" s="10" customFormat="1" ht="76.5" hidden="1">
      <c r="A82" s="21">
        <v>11</v>
      </c>
      <c r="B82" s="12" t="s">
        <v>187</v>
      </c>
      <c r="C82" s="19" t="s">
        <v>188</v>
      </c>
      <c r="D82" s="12"/>
      <c r="E82" s="14" t="s">
        <v>189</v>
      </c>
      <c r="F82" s="15">
        <v>33178600</v>
      </c>
      <c r="G82" s="40">
        <f t="shared" si="14"/>
        <v>0</v>
      </c>
      <c r="H82" s="15">
        <v>33178600</v>
      </c>
      <c r="I82" s="40">
        <f t="shared" si="15"/>
        <v>0</v>
      </c>
      <c r="J82" s="15">
        <v>33178600</v>
      </c>
      <c r="K82" s="40">
        <f t="shared" si="16"/>
        <v>0</v>
      </c>
      <c r="L82" s="15"/>
      <c r="M82" s="40">
        <f t="shared" si="17"/>
        <v>0</v>
      </c>
      <c r="N82" s="15"/>
      <c r="O82" s="15"/>
      <c r="P82" s="40">
        <f t="shared" si="18"/>
        <v>0</v>
      </c>
      <c r="Q82" s="15"/>
    </row>
    <row r="83" spans="1:17" s="10" customFormat="1" ht="76.5" hidden="1">
      <c r="A83" s="45"/>
      <c r="B83" s="38"/>
      <c r="C83" s="46" t="s">
        <v>190</v>
      </c>
      <c r="D83" s="38"/>
      <c r="E83" s="39" t="s">
        <v>191</v>
      </c>
      <c r="F83" s="40">
        <f t="shared" ref="F83:H84" si="20">F84</f>
        <v>0</v>
      </c>
      <c r="G83" s="40">
        <f t="shared" si="14"/>
        <v>0</v>
      </c>
      <c r="H83" s="40">
        <f t="shared" si="20"/>
        <v>0</v>
      </c>
      <c r="I83" s="40">
        <f t="shared" si="15"/>
        <v>0</v>
      </c>
      <c r="J83" s="40">
        <f t="shared" ref="J83:Q84" si="21">J84</f>
        <v>0</v>
      </c>
      <c r="K83" s="40">
        <f t="shared" si="16"/>
        <v>0</v>
      </c>
      <c r="L83" s="40">
        <f t="shared" si="21"/>
        <v>0</v>
      </c>
      <c r="M83" s="40">
        <f t="shared" si="17"/>
        <v>0</v>
      </c>
      <c r="N83" s="40">
        <f t="shared" si="21"/>
        <v>0</v>
      </c>
      <c r="O83" s="40">
        <f t="shared" si="21"/>
        <v>0</v>
      </c>
      <c r="P83" s="40">
        <f t="shared" si="18"/>
        <v>0</v>
      </c>
      <c r="Q83" s="40">
        <f t="shared" si="21"/>
        <v>0</v>
      </c>
    </row>
    <row r="84" spans="1:17" ht="89.25" hidden="1">
      <c r="A84" s="21"/>
      <c r="B84" s="12"/>
      <c r="C84" s="30" t="s">
        <v>192</v>
      </c>
      <c r="D84" s="12"/>
      <c r="E84" s="14" t="s">
        <v>193</v>
      </c>
      <c r="F84" s="15">
        <f t="shared" si="20"/>
        <v>0</v>
      </c>
      <c r="G84" s="40">
        <f t="shared" si="14"/>
        <v>0</v>
      </c>
      <c r="H84" s="15">
        <f t="shared" si="20"/>
        <v>0</v>
      </c>
      <c r="I84" s="40">
        <f t="shared" si="15"/>
        <v>0</v>
      </c>
      <c r="J84" s="15">
        <f t="shared" si="21"/>
        <v>0</v>
      </c>
      <c r="K84" s="40">
        <f t="shared" si="16"/>
        <v>0</v>
      </c>
      <c r="L84" s="15">
        <f t="shared" si="21"/>
        <v>0</v>
      </c>
      <c r="M84" s="40">
        <f t="shared" si="17"/>
        <v>0</v>
      </c>
      <c r="N84" s="15">
        <f t="shared" si="21"/>
        <v>0</v>
      </c>
      <c r="O84" s="15">
        <f t="shared" si="21"/>
        <v>0</v>
      </c>
      <c r="P84" s="40">
        <f t="shared" si="18"/>
        <v>0</v>
      </c>
      <c r="Q84" s="15">
        <f t="shared" si="21"/>
        <v>0</v>
      </c>
    </row>
    <row r="85" spans="1:17" ht="63.75" hidden="1">
      <c r="A85" s="21"/>
      <c r="B85" s="12"/>
      <c r="C85" s="30" t="s">
        <v>194</v>
      </c>
      <c r="D85" s="12"/>
      <c r="E85" s="14" t="s">
        <v>195</v>
      </c>
      <c r="F85" s="15"/>
      <c r="G85" s="40">
        <f t="shared" si="14"/>
        <v>0</v>
      </c>
      <c r="H85" s="15"/>
      <c r="I85" s="40">
        <f t="shared" si="15"/>
        <v>0</v>
      </c>
      <c r="J85" s="15"/>
      <c r="K85" s="40">
        <f t="shared" si="16"/>
        <v>0</v>
      </c>
      <c r="L85" s="15"/>
      <c r="M85" s="40">
        <f t="shared" si="17"/>
        <v>0</v>
      </c>
      <c r="N85" s="15"/>
      <c r="O85" s="15"/>
      <c r="P85" s="40">
        <f t="shared" si="18"/>
        <v>0</v>
      </c>
      <c r="Q85" s="15"/>
    </row>
    <row r="86" spans="1:17" s="10" customFormat="1" ht="51">
      <c r="A86" s="47"/>
      <c r="B86" s="45"/>
      <c r="C86" s="46" t="s">
        <v>196</v>
      </c>
      <c r="D86" s="48"/>
      <c r="E86" s="47" t="s">
        <v>197</v>
      </c>
      <c r="F86" s="49">
        <f t="shared" ref="F86:H87" si="22">F87</f>
        <v>-298870.27</v>
      </c>
      <c r="G86" s="40">
        <f t="shared" si="14"/>
        <v>0</v>
      </c>
      <c r="H86" s="49">
        <f t="shared" si="22"/>
        <v>-298870.27</v>
      </c>
      <c r="I86" s="40">
        <f t="shared" si="15"/>
        <v>0</v>
      </c>
      <c r="J86" s="49">
        <f t="shared" ref="J86:Q87" si="23">J87</f>
        <v>-298870.27</v>
      </c>
      <c r="K86" s="40">
        <f t="shared" si="16"/>
        <v>0</v>
      </c>
      <c r="L86" s="49">
        <f t="shared" si="23"/>
        <v>0</v>
      </c>
      <c r="M86" s="40">
        <f t="shared" si="17"/>
        <v>0</v>
      </c>
      <c r="N86" s="49">
        <f t="shared" si="23"/>
        <v>0</v>
      </c>
      <c r="O86" s="49">
        <f t="shared" si="23"/>
        <v>0</v>
      </c>
      <c r="P86" s="40">
        <f t="shared" si="18"/>
        <v>0</v>
      </c>
      <c r="Q86" s="49">
        <f t="shared" si="23"/>
        <v>0</v>
      </c>
    </row>
    <row r="87" spans="1:17" ht="51" hidden="1">
      <c r="A87" s="29"/>
      <c r="B87" s="21"/>
      <c r="C87" s="30" t="s">
        <v>198</v>
      </c>
      <c r="D87" s="22"/>
      <c r="E87" s="29" t="s">
        <v>199</v>
      </c>
      <c r="F87" s="31">
        <f t="shared" si="22"/>
        <v>-298870.27</v>
      </c>
      <c r="G87" s="40">
        <f t="shared" si="14"/>
        <v>0</v>
      </c>
      <c r="H87" s="31">
        <f t="shared" si="22"/>
        <v>-298870.27</v>
      </c>
      <c r="I87" s="40">
        <f t="shared" si="15"/>
        <v>0</v>
      </c>
      <c r="J87" s="31">
        <f t="shared" si="23"/>
        <v>-298870.27</v>
      </c>
      <c r="K87" s="31"/>
      <c r="L87" s="31">
        <f t="shared" si="23"/>
        <v>0</v>
      </c>
      <c r="M87" s="40">
        <f t="shared" si="17"/>
        <v>0</v>
      </c>
      <c r="N87" s="31">
        <f t="shared" si="23"/>
        <v>0</v>
      </c>
      <c r="O87" s="31">
        <f t="shared" si="23"/>
        <v>0</v>
      </c>
      <c r="P87" s="40">
        <f t="shared" si="18"/>
        <v>0</v>
      </c>
      <c r="Q87" s="31">
        <f t="shared" si="23"/>
        <v>0</v>
      </c>
    </row>
    <row r="88" spans="1:17" ht="51" hidden="1">
      <c r="A88" s="29"/>
      <c r="B88" s="21"/>
      <c r="C88" s="30" t="s">
        <v>200</v>
      </c>
      <c r="D88" s="22"/>
      <c r="E88" s="29" t="s">
        <v>201</v>
      </c>
      <c r="F88" s="31">
        <v>-298870.27</v>
      </c>
      <c r="G88" s="40">
        <f t="shared" si="14"/>
        <v>0</v>
      </c>
      <c r="H88" s="31">
        <v>-298870.27</v>
      </c>
      <c r="I88" s="40">
        <f t="shared" si="15"/>
        <v>0</v>
      </c>
      <c r="J88" s="31">
        <v>-298870.27</v>
      </c>
      <c r="K88" s="31"/>
      <c r="L88" s="15"/>
      <c r="M88" s="40">
        <f t="shared" si="17"/>
        <v>0</v>
      </c>
      <c r="N88" s="15"/>
      <c r="O88" s="15"/>
      <c r="P88" s="40">
        <f t="shared" si="18"/>
        <v>0</v>
      </c>
      <c r="Q88" s="15"/>
    </row>
  </sheetData>
  <mergeCells count="9">
    <mergeCell ref="F3:J3"/>
    <mergeCell ref="O3:Q3"/>
    <mergeCell ref="A1:E1"/>
    <mergeCell ref="A3:A4"/>
    <mergeCell ref="B3:B4"/>
    <mergeCell ref="C3:C4"/>
    <mergeCell ref="D3:D4"/>
    <mergeCell ref="E3:E4"/>
    <mergeCell ref="L3:N3"/>
  </mergeCells>
  <pageMargins left="0.51181102362204722" right="0.51181102362204722" top="0.15748031496062992" bottom="0.15748031496062992" header="0.31496062992125984" footer="0.31496062992125984"/>
  <pageSetup paperSize="9" scale="50"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обоснования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2020-10-16T11:45:29Z</dcterms:modified>
</cp:coreProperties>
</file>