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расходы бюджета гор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<sst xmlns="http://schemas.openxmlformats.org/spreadsheetml/2006/main" count="43" uniqueCount="43">
  <si>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 показателей</t>
  </si>
  <si>
    <t>Уточн.       годовой план   за 2015 год</t>
  </si>
  <si>
    <t>Уточн.       годовой план на 01.10.2016 года</t>
  </si>
  <si>
    <t>Исполнение бюджета района за 9мес. 2016 года</t>
  </si>
  <si>
    <t>ДОХОДЫ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</si>
  <si>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</si>
  <si>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</si>
  <si>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</si>
  <si>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Федервции,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</si>
  <si>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</si>
  <si>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</si>
  <si>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</si>
  <si>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   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</si>
  <si>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</si>
  <si>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</si>
  <si>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</si>
  <si>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 коммунальное хозяйство</t>
  </si>
  <si>
    <t>Жилищное хозяйство</t>
  </si>
  <si>
    <t>Культура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</si>
  <si>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</si>
  <si>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</si>
  <si>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</si>
  <si>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</si>
  <si>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   ВСЕГО РАСХОДОВ</t>
  </si>
  <si>
    <t>Обеспечение проведения выборов и референдумов</t>
  </si>
  <si>
    <t>Обеспечение пожарной безопасности</t>
  </si>
  <si>
    <t>Дорожное хозяйство (дорожные фонды)</t>
  </si>
  <si>
    <t>Коммунальное хозяйство</t>
  </si>
  <si>
    <t>Благоустройство</t>
  </si>
  <si>
    <t>Культура, кинематография</t>
  </si>
  <si>
    <t>тыс.рублей</t>
  </si>
  <si>
    <t>2021 год</t>
  </si>
  <si>
    <t>2022 год</t>
  </si>
  <si>
    <t>в % к 2021 году</t>
  </si>
  <si>
    <t>Защита населения и территории от чрезвычайных ситуаций природного и техногенного характера, гражданская оборона</t>
  </si>
  <si>
    <t>Расходы  бюджета  Окуловского городского поселения на 2021-2023 годы по разделам и подразделам классификации расходов бюджетов в сравнении с 2019 годом и ожидаемым исполнением за 2020 год</t>
  </si>
  <si>
    <t>Исполнение бюджета района за  2019 год</t>
  </si>
  <si>
    <t>Ожидаемое исполнение за 2020 год</t>
  </si>
  <si>
    <t>% роста, (снижения) к исполн. за 2019 год</t>
  </si>
  <si>
    <t>в % к ожидаемому исполнению 2020 года</t>
  </si>
  <si>
    <t>2023 год</t>
  </si>
  <si>
    <t>в % к 2022 году</t>
  </si>
  <si>
    <t>Условно утвержденные расходы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</si>
</sst>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1">
      <alignment vertical="top" wrapText="1"/>
      <protection/>
    </xf>
    <xf numFmtId="4" fontId="6" fillId="6" borderId="1">
      <alignment horizontal="right" vertical="top" shrinkToFit="1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6" fillId="23" borderId="11" xfId="5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177" fontId="30" fillId="0" borderId="11" xfId="0" applyNumberFormat="1" applyFont="1" applyBorder="1" applyAlignment="1">
      <alignment horizontal="right"/>
    </xf>
    <xf numFmtId="177" fontId="31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1" fillId="0" borderId="11" xfId="0" applyNumberFormat="1" applyFont="1" applyBorder="1" applyAlignment="1">
      <alignment horizontal="right"/>
    </xf>
    <xf numFmtId="177" fontId="32" fillId="0" borderId="11" xfId="0" applyNumberFormat="1" applyFont="1" applyBorder="1" applyAlignment="1">
      <alignment horizontal="right"/>
    </xf>
    <xf numFmtId="177" fontId="33" fillId="0" borderId="11" xfId="0" applyNumberFormat="1" applyFont="1" applyBorder="1" applyAlignment="1">
      <alignment horizontal="right"/>
    </xf>
    <xf numFmtId="176" fontId="32" fillId="0" borderId="11" xfId="0" applyNumberFormat="1" applyFont="1" applyBorder="1" applyAlignment="1">
      <alignment horizontal="right"/>
    </xf>
    <xf numFmtId="176" fontId="32" fillId="0" borderId="11" xfId="0" applyNumberFormat="1" applyFont="1" applyBorder="1" applyAlignment="1">
      <alignment/>
    </xf>
    <xf numFmtId="177" fontId="32" fillId="0" borderId="11" xfId="0" applyNumberFormat="1" applyFont="1" applyBorder="1" applyAlignment="1">
      <alignment/>
    </xf>
    <xf numFmtId="176" fontId="33" fillId="0" borderId="11" xfId="0" applyNumberFormat="1" applyFont="1" applyBorder="1" applyAlignment="1">
      <alignment horizontal="right"/>
    </xf>
    <xf numFmtId="0" fontId="33" fillId="0" borderId="11" xfId="0" applyFont="1" applyBorder="1" applyAlignment="1">
      <alignment/>
    </xf>
    <xf numFmtId="176" fontId="33" fillId="0" borderId="11" xfId="0" applyNumberFormat="1" applyFont="1" applyBorder="1" applyAlignment="1">
      <alignment/>
    </xf>
    <xf numFmtId="177" fontId="33" fillId="0" borderId="11" xfId="0" applyNumberFormat="1" applyFont="1" applyBorder="1" applyAlignment="1">
      <alignment/>
    </xf>
    <xf numFmtId="0" fontId="32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_Лист2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S31" sqref="S31"/>
    </sheetView>
  </sheetViews>
  <sheetFormatPr defaultColWidth="9.00390625" defaultRowHeight="12.75"/>
  <cols>
    <col min="1" max="1" width="48.125" style="0" customWidth="1"/>
    <col min="2" max="2" width="0.875" style="0" hidden="1" customWidth="1"/>
    <col min="3" max="3" width="14.25390625" style="0" customWidth="1"/>
    <col min="4" max="4" width="11.25390625" style="0" hidden="1" customWidth="1"/>
    <col min="5" max="5" width="0.12890625" style="0" hidden="1" customWidth="1"/>
    <col min="6" max="6" width="13.875" style="0" customWidth="1"/>
    <col min="8" max="8" width="10.125" style="0" bestFit="1" customWidth="1"/>
    <col min="9" max="9" width="11.25390625" style="0" customWidth="1"/>
  </cols>
  <sheetData>
    <row r="1" spans="1:13" ht="54.7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02" customHeight="1">
      <c r="A4" s="3" t="s">
        <v>0</v>
      </c>
      <c r="B4" s="3" t="s">
        <v>1</v>
      </c>
      <c r="C4" s="3" t="s">
        <v>36</v>
      </c>
      <c r="D4" s="3" t="s">
        <v>2</v>
      </c>
      <c r="E4" s="3" t="s">
        <v>3</v>
      </c>
      <c r="F4" s="3" t="s">
        <v>37</v>
      </c>
      <c r="G4" s="4" t="s">
        <v>38</v>
      </c>
      <c r="H4" s="12" t="s">
        <v>31</v>
      </c>
      <c r="I4" s="12" t="s">
        <v>39</v>
      </c>
      <c r="J4" s="12" t="s">
        <v>32</v>
      </c>
      <c r="K4" s="12" t="s">
        <v>33</v>
      </c>
      <c r="L4" s="12" t="s">
        <v>40</v>
      </c>
      <c r="M4" s="12" t="s">
        <v>41</v>
      </c>
    </row>
    <row r="5" spans="1:13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5.75" hidden="1">
      <c r="A6" s="6" t="s">
        <v>4</v>
      </c>
      <c r="B6" s="7"/>
      <c r="C6" s="7"/>
      <c r="D6" s="7"/>
      <c r="E6" s="7"/>
      <c r="F6" s="7"/>
      <c r="G6" s="2"/>
      <c r="H6" s="1"/>
      <c r="I6" s="1"/>
      <c r="J6" s="1"/>
      <c r="K6" s="1"/>
      <c r="L6" s="1"/>
      <c r="M6" s="1"/>
    </row>
    <row r="7" spans="1:13" ht="15.75">
      <c r="A7" s="6" t="s">
        <v>5</v>
      </c>
      <c r="B7" s="7"/>
      <c r="C7" s="7"/>
      <c r="D7" s="7"/>
      <c r="E7" s="7"/>
      <c r="F7" s="7"/>
      <c r="G7" s="2"/>
      <c r="H7" s="2"/>
      <c r="I7" s="2"/>
      <c r="J7" s="2"/>
      <c r="K7" s="2"/>
      <c r="L7" s="2"/>
      <c r="M7" s="2"/>
    </row>
    <row r="8" spans="1:13" ht="20.25" customHeight="1">
      <c r="A8" s="8" t="s">
        <v>6</v>
      </c>
      <c r="B8" s="9">
        <v>46961.5</v>
      </c>
      <c r="C8" s="16">
        <f>C9+C10+C11+C12+C13+C14</f>
        <v>2834</v>
      </c>
      <c r="D8" s="14">
        <v>47508.1</v>
      </c>
      <c r="E8" s="14">
        <v>33735.3</v>
      </c>
      <c r="F8" s="18">
        <f>F9+F10+F11+F12+F13+F14</f>
        <v>5241.8</v>
      </c>
      <c r="G8" s="20">
        <f>F8/C8*100</f>
        <v>184.96118560338743</v>
      </c>
      <c r="H8" s="18">
        <f>H9+H10+H11+H12+H13+H14</f>
        <v>3270.8</v>
      </c>
      <c r="I8" s="21">
        <f>H8/F8*100</f>
        <v>62.39841275897593</v>
      </c>
      <c r="J8" s="18">
        <f>J9+J10+J11+J12+J13+J14</f>
        <v>3180</v>
      </c>
      <c r="K8" s="22">
        <f>J8/H8*100</f>
        <v>97.22392075333252</v>
      </c>
      <c r="L8" s="18">
        <f>L9+L10+L11+L12+L13+L14</f>
        <v>3310</v>
      </c>
      <c r="M8" s="22">
        <f>L8/J8*100</f>
        <v>104.08805031446542</v>
      </c>
    </row>
    <row r="9" spans="1:13" ht="50.25" customHeight="1">
      <c r="A9" s="4" t="s">
        <v>7</v>
      </c>
      <c r="B9" s="11">
        <v>691.5</v>
      </c>
      <c r="C9" s="17">
        <v>0</v>
      </c>
      <c r="D9" s="15">
        <v>1634.3</v>
      </c>
      <c r="E9" s="15">
        <v>1272.5</v>
      </c>
      <c r="F9" s="19">
        <v>0</v>
      </c>
      <c r="G9" s="23">
        <v>0</v>
      </c>
      <c r="H9" s="24">
        <v>0</v>
      </c>
      <c r="I9" s="25">
        <v>0</v>
      </c>
      <c r="J9" s="24">
        <v>0</v>
      </c>
      <c r="K9" s="26">
        <v>0</v>
      </c>
      <c r="L9" s="24">
        <v>0</v>
      </c>
      <c r="M9" s="26">
        <v>0</v>
      </c>
    </row>
    <row r="10" spans="1:13" ht="65.25" customHeight="1">
      <c r="A10" s="4" t="s">
        <v>8</v>
      </c>
      <c r="B10" s="10">
        <v>28129.7</v>
      </c>
      <c r="C10" s="17">
        <v>0</v>
      </c>
      <c r="D10" s="15">
        <v>28139.9</v>
      </c>
      <c r="E10" s="15">
        <v>19684.4</v>
      </c>
      <c r="F10" s="19">
        <v>0</v>
      </c>
      <c r="G10" s="23">
        <v>0</v>
      </c>
      <c r="H10" s="24">
        <v>0</v>
      </c>
      <c r="I10" s="25">
        <v>0</v>
      </c>
      <c r="J10" s="24">
        <v>0</v>
      </c>
      <c r="K10" s="26">
        <v>0</v>
      </c>
      <c r="L10" s="24">
        <v>0</v>
      </c>
      <c r="M10" s="26">
        <v>0</v>
      </c>
    </row>
    <row r="11" spans="1:13" ht="56.25" customHeight="1">
      <c r="A11" s="4" t="s">
        <v>9</v>
      </c>
      <c r="B11" s="10">
        <v>6930.3</v>
      </c>
      <c r="C11" s="17">
        <v>261.9</v>
      </c>
      <c r="D11" s="15">
        <v>6696.8</v>
      </c>
      <c r="E11" s="15">
        <v>4874.6</v>
      </c>
      <c r="F11" s="19">
        <v>288.4</v>
      </c>
      <c r="G11" s="23">
        <f>F11/C11*100</f>
        <v>110.11836578846888</v>
      </c>
      <c r="H11" s="24">
        <v>280.8</v>
      </c>
      <c r="I11" s="25">
        <f>H11/F11*100</f>
        <v>97.36477115117893</v>
      </c>
      <c r="J11" s="24">
        <v>0</v>
      </c>
      <c r="K11" s="26">
        <f aca="true" t="shared" si="0" ref="K11:K33">J11/H11*100</f>
        <v>0</v>
      </c>
      <c r="L11" s="24">
        <v>0</v>
      </c>
      <c r="M11" s="26">
        <v>0</v>
      </c>
    </row>
    <row r="12" spans="1:13" ht="15.75">
      <c r="A12" s="4" t="s">
        <v>10</v>
      </c>
      <c r="B12" s="11">
        <v>0</v>
      </c>
      <c r="C12" s="17">
        <v>0</v>
      </c>
      <c r="D12" s="15">
        <v>0</v>
      </c>
      <c r="E12" s="15">
        <v>0</v>
      </c>
      <c r="F12" s="19">
        <v>0</v>
      </c>
      <c r="G12" s="23">
        <v>0</v>
      </c>
      <c r="H12" s="25">
        <v>150</v>
      </c>
      <c r="I12" s="25">
        <v>0</v>
      </c>
      <c r="J12" s="25">
        <v>150</v>
      </c>
      <c r="K12" s="26">
        <f t="shared" si="0"/>
        <v>100</v>
      </c>
      <c r="L12" s="25">
        <v>150</v>
      </c>
      <c r="M12" s="26">
        <f aca="true" t="shared" si="1" ref="M12:M33">L12/J12*100</f>
        <v>100</v>
      </c>
    </row>
    <row r="13" spans="1:13" ht="31.5">
      <c r="A13" s="4" t="s">
        <v>24</v>
      </c>
      <c r="B13" s="11"/>
      <c r="C13" s="17">
        <v>0</v>
      </c>
      <c r="D13" s="15">
        <v>11028.4</v>
      </c>
      <c r="E13" s="15">
        <v>7901.3</v>
      </c>
      <c r="F13" s="19">
        <v>617.4</v>
      </c>
      <c r="G13" s="23">
        <v>0</v>
      </c>
      <c r="H13" s="24">
        <v>0</v>
      </c>
      <c r="I13" s="25">
        <v>0</v>
      </c>
      <c r="J13" s="24">
        <v>0</v>
      </c>
      <c r="K13" s="26">
        <v>0</v>
      </c>
      <c r="L13" s="24">
        <v>0</v>
      </c>
      <c r="M13" s="26">
        <v>0</v>
      </c>
    </row>
    <row r="14" spans="1:13" ht="20.25" customHeight="1">
      <c r="A14" s="4" t="s">
        <v>11</v>
      </c>
      <c r="B14" s="10">
        <v>11209.2</v>
      </c>
      <c r="C14" s="17">
        <v>2572.1</v>
      </c>
      <c r="D14" s="15">
        <v>11028.4</v>
      </c>
      <c r="E14" s="15">
        <v>7901.3</v>
      </c>
      <c r="F14" s="19">
        <v>4336</v>
      </c>
      <c r="G14" s="23">
        <f>F14/C14*100</f>
        <v>168.57820457991525</v>
      </c>
      <c r="H14" s="19">
        <v>2840</v>
      </c>
      <c r="I14" s="25">
        <f aca="true" t="shared" si="2" ref="I14:I25">H14/F14*100</f>
        <v>65.49815498154982</v>
      </c>
      <c r="J14" s="19">
        <v>3030</v>
      </c>
      <c r="K14" s="26">
        <f t="shared" si="0"/>
        <v>106.69014084507043</v>
      </c>
      <c r="L14" s="19">
        <v>3160</v>
      </c>
      <c r="M14" s="26">
        <f t="shared" si="1"/>
        <v>104.2904290429043</v>
      </c>
    </row>
    <row r="15" spans="1:13" ht="35.25" customHeight="1">
      <c r="A15" s="8" t="s">
        <v>12</v>
      </c>
      <c r="B15" s="7">
        <v>0</v>
      </c>
      <c r="C15" s="16">
        <f>C17+C18+C16</f>
        <v>541.6</v>
      </c>
      <c r="D15" s="14">
        <v>122</v>
      </c>
      <c r="E15" s="14">
        <v>115.1</v>
      </c>
      <c r="F15" s="18">
        <f>F17+F18+F16</f>
        <v>1269.9</v>
      </c>
      <c r="G15" s="20">
        <f>F15/C15*100</f>
        <v>234.47193500738553</v>
      </c>
      <c r="H15" s="18">
        <f>H17+H18+H16</f>
        <v>3660</v>
      </c>
      <c r="I15" s="21">
        <f t="shared" si="2"/>
        <v>288.21167021025275</v>
      </c>
      <c r="J15" s="18">
        <f>J17+J18+J16</f>
        <v>2360</v>
      </c>
      <c r="K15" s="21">
        <f>J15/H15*100</f>
        <v>64.48087431693989</v>
      </c>
      <c r="L15" s="18">
        <f>L17+L18+L16</f>
        <v>1360</v>
      </c>
      <c r="M15" s="22">
        <f t="shared" si="1"/>
        <v>57.6271186440678</v>
      </c>
    </row>
    <row r="16" spans="1:13" ht="53.25" customHeight="1">
      <c r="A16" s="4" t="s">
        <v>34</v>
      </c>
      <c r="B16" s="7"/>
      <c r="C16" s="17">
        <v>0</v>
      </c>
      <c r="D16" s="15">
        <v>11028.4</v>
      </c>
      <c r="E16" s="15">
        <v>7901.3</v>
      </c>
      <c r="F16" s="19">
        <v>528.9</v>
      </c>
      <c r="G16" s="23">
        <v>0</v>
      </c>
      <c r="H16" s="26">
        <v>2900</v>
      </c>
      <c r="I16" s="25">
        <f t="shared" si="2"/>
        <v>548.307808659482</v>
      </c>
      <c r="J16" s="26">
        <v>1600</v>
      </c>
      <c r="K16" s="26">
        <f>J16/H16*100</f>
        <v>55.172413793103445</v>
      </c>
      <c r="L16" s="26">
        <v>600</v>
      </c>
      <c r="M16" s="26">
        <f>L16/J16*100</f>
        <v>37.5</v>
      </c>
    </row>
    <row r="17" spans="1:13" ht="20.25" customHeight="1">
      <c r="A17" s="4" t="s">
        <v>25</v>
      </c>
      <c r="B17" s="7"/>
      <c r="C17" s="17">
        <v>189.9</v>
      </c>
      <c r="D17" s="15">
        <v>11028.4</v>
      </c>
      <c r="E17" s="15">
        <v>7901.3</v>
      </c>
      <c r="F17" s="19">
        <v>231</v>
      </c>
      <c r="G17" s="23">
        <f>F17/C17*100</f>
        <v>121.64296998420221</v>
      </c>
      <c r="H17" s="26">
        <v>250</v>
      </c>
      <c r="I17" s="25">
        <f t="shared" si="2"/>
        <v>108.22510822510823</v>
      </c>
      <c r="J17" s="26">
        <v>250</v>
      </c>
      <c r="K17" s="26">
        <f t="shared" si="0"/>
        <v>100</v>
      </c>
      <c r="L17" s="26">
        <v>250</v>
      </c>
      <c r="M17" s="26">
        <f t="shared" si="1"/>
        <v>100</v>
      </c>
    </row>
    <row r="18" spans="1:13" ht="48" customHeight="1">
      <c r="A18" s="4" t="s">
        <v>13</v>
      </c>
      <c r="B18" s="11"/>
      <c r="C18" s="17">
        <v>351.7</v>
      </c>
      <c r="D18" s="15">
        <v>122</v>
      </c>
      <c r="E18" s="15">
        <v>115.1</v>
      </c>
      <c r="F18" s="19">
        <v>510</v>
      </c>
      <c r="G18" s="23">
        <f>F18/C18*100</f>
        <v>145.00995166334945</v>
      </c>
      <c r="H18" s="26">
        <v>510</v>
      </c>
      <c r="I18" s="25">
        <f t="shared" si="2"/>
        <v>100</v>
      </c>
      <c r="J18" s="19">
        <v>510</v>
      </c>
      <c r="K18" s="26">
        <f t="shared" si="0"/>
        <v>100</v>
      </c>
      <c r="L18" s="26">
        <v>510</v>
      </c>
      <c r="M18" s="26">
        <f t="shared" si="1"/>
        <v>100</v>
      </c>
    </row>
    <row r="19" spans="1:13" ht="15.75">
      <c r="A19" s="8" t="s">
        <v>14</v>
      </c>
      <c r="B19" s="9">
        <v>34885.2</v>
      </c>
      <c r="C19" s="16">
        <f>C20+C21</f>
        <v>21431.3</v>
      </c>
      <c r="D19" s="14">
        <v>14019.3</v>
      </c>
      <c r="E19" s="14">
        <v>2547.3</v>
      </c>
      <c r="F19" s="18">
        <f>F20+F21</f>
        <v>81275.4</v>
      </c>
      <c r="G19" s="20">
        <f aca="true" t="shared" si="3" ref="G19:G33">F19/C19*100</f>
        <v>379.236910500063</v>
      </c>
      <c r="H19" s="18">
        <f>H20+H21</f>
        <v>23977</v>
      </c>
      <c r="I19" s="21">
        <f t="shared" si="2"/>
        <v>29.500931401137372</v>
      </c>
      <c r="J19" s="18">
        <f>J20+J21</f>
        <v>10432.7</v>
      </c>
      <c r="K19" s="22">
        <f t="shared" si="0"/>
        <v>43.51128164490971</v>
      </c>
      <c r="L19" s="18">
        <f>L20+L21</f>
        <v>10529.5</v>
      </c>
      <c r="M19" s="22">
        <f t="shared" si="1"/>
        <v>100.92785185043181</v>
      </c>
    </row>
    <row r="20" spans="1:13" ht="18.75" customHeight="1">
      <c r="A20" s="4" t="s">
        <v>26</v>
      </c>
      <c r="B20" s="10">
        <v>25755.6</v>
      </c>
      <c r="C20" s="17">
        <v>21276.8</v>
      </c>
      <c r="D20" s="15">
        <v>11570.5</v>
      </c>
      <c r="E20" s="15">
        <v>2271.8</v>
      </c>
      <c r="F20" s="19">
        <v>80915.4</v>
      </c>
      <c r="G20" s="23">
        <f t="shared" si="3"/>
        <v>380.2987291322003</v>
      </c>
      <c r="H20" s="19">
        <v>23617</v>
      </c>
      <c r="I20" s="25">
        <f t="shared" si="2"/>
        <v>29.187274610271963</v>
      </c>
      <c r="J20" s="19">
        <v>9972.7</v>
      </c>
      <c r="K20" s="26">
        <f t="shared" si="0"/>
        <v>42.22678578989711</v>
      </c>
      <c r="L20" s="19">
        <v>10069.5</v>
      </c>
      <c r="M20" s="26">
        <f t="shared" si="1"/>
        <v>100.97064987415645</v>
      </c>
    </row>
    <row r="21" spans="1:13" ht="31.5">
      <c r="A21" s="4" t="s">
        <v>15</v>
      </c>
      <c r="B21" s="10">
        <v>1802.6</v>
      </c>
      <c r="C21" s="17">
        <v>154.5</v>
      </c>
      <c r="D21" s="15">
        <v>1484</v>
      </c>
      <c r="E21" s="15">
        <v>39</v>
      </c>
      <c r="F21" s="19">
        <v>360</v>
      </c>
      <c r="G21" s="23">
        <f t="shared" si="3"/>
        <v>233.00970873786406</v>
      </c>
      <c r="H21" s="24">
        <v>360</v>
      </c>
      <c r="I21" s="25">
        <f t="shared" si="2"/>
        <v>100</v>
      </c>
      <c r="J21" s="24">
        <v>460</v>
      </c>
      <c r="K21" s="26">
        <f t="shared" si="0"/>
        <v>127.77777777777777</v>
      </c>
      <c r="L21" s="24">
        <v>460</v>
      </c>
      <c r="M21" s="26">
        <f t="shared" si="1"/>
        <v>100</v>
      </c>
    </row>
    <row r="22" spans="1:13" ht="21" customHeight="1">
      <c r="A22" s="8" t="s">
        <v>16</v>
      </c>
      <c r="B22" s="7">
        <v>320.3</v>
      </c>
      <c r="C22" s="16">
        <f>C23+C24+C25</f>
        <v>54666.5</v>
      </c>
      <c r="D22" s="14">
        <v>369.7</v>
      </c>
      <c r="E22" s="14">
        <v>220.4</v>
      </c>
      <c r="F22" s="18">
        <f>F23+F24+F25</f>
        <v>204094.90000000002</v>
      </c>
      <c r="G22" s="20">
        <f t="shared" si="3"/>
        <v>373.34546751666926</v>
      </c>
      <c r="H22" s="18">
        <f>H23+H24+H25</f>
        <v>125730.5</v>
      </c>
      <c r="I22" s="21">
        <f t="shared" si="2"/>
        <v>61.60394012785228</v>
      </c>
      <c r="J22" s="18">
        <f>J23+J24+J25</f>
        <v>24600</v>
      </c>
      <c r="K22" s="22">
        <f t="shared" si="0"/>
        <v>19.56565829293608</v>
      </c>
      <c r="L22" s="18">
        <f>L23+L24+L25</f>
        <v>25050</v>
      </c>
      <c r="M22" s="22">
        <f t="shared" si="1"/>
        <v>101.82926829268293</v>
      </c>
    </row>
    <row r="23" spans="1:13" ht="15.75">
      <c r="A23" s="4" t="s">
        <v>17</v>
      </c>
      <c r="B23" s="11">
        <v>320.3</v>
      </c>
      <c r="C23" s="17">
        <v>30301.7</v>
      </c>
      <c r="D23" s="15">
        <v>369.7</v>
      </c>
      <c r="E23" s="15">
        <v>220.4</v>
      </c>
      <c r="F23" s="19">
        <v>177459.6</v>
      </c>
      <c r="G23" s="23">
        <f t="shared" si="3"/>
        <v>585.6423897009079</v>
      </c>
      <c r="H23" s="19">
        <v>101009.2</v>
      </c>
      <c r="I23" s="25">
        <f t="shared" si="2"/>
        <v>56.91954675881158</v>
      </c>
      <c r="J23" s="19">
        <v>5000</v>
      </c>
      <c r="K23" s="26">
        <f t="shared" si="0"/>
        <v>4.950044154393858</v>
      </c>
      <c r="L23" s="19">
        <v>5000</v>
      </c>
      <c r="M23" s="26">
        <f t="shared" si="1"/>
        <v>100</v>
      </c>
    </row>
    <row r="24" spans="1:13" ht="15.75">
      <c r="A24" s="4" t="s">
        <v>27</v>
      </c>
      <c r="B24" s="10">
        <v>4649.6</v>
      </c>
      <c r="C24" s="17">
        <v>3368</v>
      </c>
      <c r="D24" s="15">
        <v>4869.7</v>
      </c>
      <c r="E24" s="15">
        <v>4146.9</v>
      </c>
      <c r="F24" s="19">
        <v>6270.7</v>
      </c>
      <c r="G24" s="23">
        <f t="shared" si="3"/>
        <v>186.18467933491686</v>
      </c>
      <c r="H24" s="19">
        <v>3700</v>
      </c>
      <c r="I24" s="25">
        <f t="shared" si="2"/>
        <v>59.004576841500956</v>
      </c>
      <c r="J24" s="19">
        <v>4250</v>
      </c>
      <c r="K24" s="26">
        <f t="shared" si="0"/>
        <v>114.86486486486487</v>
      </c>
      <c r="L24" s="19">
        <v>4250</v>
      </c>
      <c r="M24" s="26">
        <f t="shared" si="1"/>
        <v>100</v>
      </c>
    </row>
    <row r="25" spans="1:13" ht="15.75">
      <c r="A25" s="4" t="s">
        <v>28</v>
      </c>
      <c r="B25" s="10">
        <v>10939</v>
      </c>
      <c r="C25" s="17">
        <v>20996.8</v>
      </c>
      <c r="D25" s="15">
        <v>11315.7</v>
      </c>
      <c r="E25" s="15">
        <v>7494.9</v>
      </c>
      <c r="F25" s="19">
        <v>20364.6</v>
      </c>
      <c r="G25" s="23">
        <f t="shared" si="3"/>
        <v>96.989065000381</v>
      </c>
      <c r="H25" s="19">
        <v>21021.3</v>
      </c>
      <c r="I25" s="25">
        <f t="shared" si="2"/>
        <v>103.22471347338029</v>
      </c>
      <c r="J25" s="19">
        <v>15350</v>
      </c>
      <c r="K25" s="26">
        <f t="shared" si="0"/>
        <v>73.02117376185107</v>
      </c>
      <c r="L25" s="19">
        <v>15800</v>
      </c>
      <c r="M25" s="26">
        <f t="shared" si="1"/>
        <v>102.93159609120521</v>
      </c>
    </row>
    <row r="26" spans="1:13" ht="15.75">
      <c r="A26" s="8" t="s">
        <v>29</v>
      </c>
      <c r="B26" s="9">
        <v>53289.4</v>
      </c>
      <c r="C26" s="16">
        <f>C27</f>
        <v>310</v>
      </c>
      <c r="D26" s="14">
        <v>41919.3</v>
      </c>
      <c r="E26" s="14">
        <v>30261</v>
      </c>
      <c r="F26" s="18">
        <f>F27</f>
        <v>310</v>
      </c>
      <c r="G26" s="20">
        <f t="shared" si="3"/>
        <v>100</v>
      </c>
      <c r="H26" s="18">
        <f>H27</f>
        <v>210</v>
      </c>
      <c r="I26" s="21">
        <f>H26/F26*100</f>
        <v>67.74193548387096</v>
      </c>
      <c r="J26" s="18">
        <f>J27</f>
        <v>210</v>
      </c>
      <c r="K26" s="22">
        <f t="shared" si="0"/>
        <v>100</v>
      </c>
      <c r="L26" s="18">
        <f>L27</f>
        <v>210</v>
      </c>
      <c r="M26" s="22">
        <f t="shared" si="1"/>
        <v>100</v>
      </c>
    </row>
    <row r="27" spans="1:13" ht="15.75">
      <c r="A27" s="4" t="s">
        <v>18</v>
      </c>
      <c r="B27" s="10">
        <v>45129.8</v>
      </c>
      <c r="C27" s="17">
        <v>310</v>
      </c>
      <c r="D27" s="15">
        <v>34727.7</v>
      </c>
      <c r="E27" s="15">
        <v>25221.9</v>
      </c>
      <c r="F27" s="19">
        <v>310</v>
      </c>
      <c r="G27" s="23">
        <f t="shared" si="3"/>
        <v>100</v>
      </c>
      <c r="H27" s="25">
        <v>210</v>
      </c>
      <c r="I27" s="25">
        <f>H27/F27*100</f>
        <v>67.74193548387096</v>
      </c>
      <c r="J27" s="25">
        <v>210</v>
      </c>
      <c r="K27" s="26">
        <f t="shared" si="0"/>
        <v>100</v>
      </c>
      <c r="L27" s="25">
        <v>210</v>
      </c>
      <c r="M27" s="26">
        <f t="shared" si="1"/>
        <v>100</v>
      </c>
    </row>
    <row r="28" spans="1:13" ht="18" customHeight="1">
      <c r="A28" s="8" t="s">
        <v>19</v>
      </c>
      <c r="B28" s="7">
        <v>554.4</v>
      </c>
      <c r="C28" s="16">
        <f>C29</f>
        <v>204.7</v>
      </c>
      <c r="D28" s="14">
        <v>2410.3</v>
      </c>
      <c r="E28" s="14">
        <v>850.1</v>
      </c>
      <c r="F28" s="18">
        <f>F29</f>
        <v>165</v>
      </c>
      <c r="G28" s="20">
        <f t="shared" si="3"/>
        <v>80.60576453346361</v>
      </c>
      <c r="H28" s="18">
        <f>H29</f>
        <v>165</v>
      </c>
      <c r="I28" s="21">
        <f>H28/F28*100</f>
        <v>100</v>
      </c>
      <c r="J28" s="18">
        <f>J29</f>
        <v>165</v>
      </c>
      <c r="K28" s="22">
        <f t="shared" si="0"/>
        <v>100</v>
      </c>
      <c r="L28" s="18">
        <f>L29</f>
        <v>165</v>
      </c>
      <c r="M28" s="22">
        <f t="shared" si="1"/>
        <v>100</v>
      </c>
    </row>
    <row r="29" spans="1:13" ht="15.75">
      <c r="A29" s="4" t="s">
        <v>20</v>
      </c>
      <c r="B29" s="11">
        <v>554.4</v>
      </c>
      <c r="C29" s="17">
        <v>204.7</v>
      </c>
      <c r="D29" s="15">
        <v>2410.3</v>
      </c>
      <c r="E29" s="15">
        <v>850.1</v>
      </c>
      <c r="F29" s="19">
        <v>165</v>
      </c>
      <c r="G29" s="23">
        <f t="shared" si="3"/>
        <v>80.60576453346361</v>
      </c>
      <c r="H29" s="25">
        <v>165</v>
      </c>
      <c r="I29" s="25">
        <f>H29/F29*100</f>
        <v>100</v>
      </c>
      <c r="J29" s="25">
        <v>165</v>
      </c>
      <c r="K29" s="26">
        <f t="shared" si="0"/>
        <v>100</v>
      </c>
      <c r="L29" s="25">
        <v>165</v>
      </c>
      <c r="M29" s="26">
        <f t="shared" si="1"/>
        <v>100</v>
      </c>
    </row>
    <row r="30" spans="1:13" ht="33" customHeight="1">
      <c r="A30" s="8" t="s">
        <v>21</v>
      </c>
      <c r="B30" s="7">
        <v>1453</v>
      </c>
      <c r="C30" s="16">
        <f>C31</f>
        <v>0</v>
      </c>
      <c r="D30" s="14">
        <v>352.9</v>
      </c>
      <c r="E30" s="14">
        <v>0</v>
      </c>
      <c r="F30" s="18">
        <f>F31</f>
        <v>0</v>
      </c>
      <c r="G30" s="20">
        <v>0</v>
      </c>
      <c r="H30" s="18">
        <f>H31</f>
        <v>0</v>
      </c>
      <c r="I30" s="21">
        <v>0</v>
      </c>
      <c r="J30" s="18">
        <f>J31</f>
        <v>0</v>
      </c>
      <c r="K30" s="22">
        <v>0</v>
      </c>
      <c r="L30" s="18">
        <f>L31</f>
        <v>0</v>
      </c>
      <c r="M30" s="22">
        <v>0</v>
      </c>
    </row>
    <row r="31" spans="1:13" ht="35.25" customHeight="1">
      <c r="A31" s="4" t="s">
        <v>22</v>
      </c>
      <c r="B31" s="11">
        <v>1453</v>
      </c>
      <c r="C31" s="17">
        <v>0</v>
      </c>
      <c r="D31" s="15">
        <v>352.9</v>
      </c>
      <c r="E31" s="15">
        <v>0</v>
      </c>
      <c r="F31" s="19">
        <v>0</v>
      </c>
      <c r="G31" s="23">
        <v>0</v>
      </c>
      <c r="H31" s="24">
        <v>0</v>
      </c>
      <c r="I31" s="25">
        <v>0</v>
      </c>
      <c r="J31" s="24">
        <v>0</v>
      </c>
      <c r="K31" s="26">
        <v>0</v>
      </c>
      <c r="L31" s="24">
        <v>0</v>
      </c>
      <c r="M31" s="26">
        <v>0</v>
      </c>
    </row>
    <row r="32" spans="1:13" ht="18" customHeight="1">
      <c r="A32" s="8" t="s">
        <v>42</v>
      </c>
      <c r="B32" s="7">
        <v>1453</v>
      </c>
      <c r="C32" s="16">
        <v>0</v>
      </c>
      <c r="D32" s="14">
        <v>352.9</v>
      </c>
      <c r="E32" s="14">
        <v>0</v>
      </c>
      <c r="F32" s="18">
        <v>0</v>
      </c>
      <c r="G32" s="20">
        <v>0</v>
      </c>
      <c r="H32" s="27">
        <v>0</v>
      </c>
      <c r="I32" s="21">
        <v>0</v>
      </c>
      <c r="J32" s="27">
        <v>955.8</v>
      </c>
      <c r="K32" s="22">
        <v>0</v>
      </c>
      <c r="L32" s="27">
        <v>2260.4</v>
      </c>
      <c r="M32" s="22">
        <v>0</v>
      </c>
    </row>
    <row r="33" spans="1:13" ht="15.75" customHeight="1">
      <c r="A33" s="13" t="s">
        <v>23</v>
      </c>
      <c r="B33" s="9">
        <v>587967</v>
      </c>
      <c r="C33" s="16">
        <f>C8+C15+C19+C22+C26+C28+C30</f>
        <v>79988.09999999999</v>
      </c>
      <c r="D33" s="14">
        <v>536262.9</v>
      </c>
      <c r="E33" s="14">
        <v>382863.6</v>
      </c>
      <c r="F33" s="18">
        <f>F8+F15+F19+F22+F26+F28+F30</f>
        <v>292357</v>
      </c>
      <c r="G33" s="20">
        <f t="shared" si="3"/>
        <v>365.5006182169598</v>
      </c>
      <c r="H33" s="18">
        <f>H8+H15+H19+H22+H26+H28+H30</f>
        <v>157013.3</v>
      </c>
      <c r="I33" s="21">
        <f>H33/F33*100</f>
        <v>53.70601695871827</v>
      </c>
      <c r="J33" s="18">
        <f>J8+J15+J19+J22+J26+J28+J30+J32</f>
        <v>41903.5</v>
      </c>
      <c r="K33" s="22">
        <f t="shared" si="0"/>
        <v>26.68786656926515</v>
      </c>
      <c r="L33" s="18">
        <f>L8+L15+L19+L22+L26+L28+L30+L32</f>
        <v>42884.9</v>
      </c>
      <c r="M33" s="22">
        <f t="shared" si="1"/>
        <v>102.34204780030308</v>
      </c>
    </row>
  </sheetData>
  <sheetProtection/>
  <mergeCells count="3">
    <mergeCell ref="A1:M1"/>
    <mergeCell ref="A2:M2"/>
    <mergeCell ref="A3:M3"/>
  </mergeCells>
  <printOptions/>
  <pageMargins left="0.7480314960629921" right="0.7480314960629921" top="0.984251968503937" bottom="0.984251968503937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ChernobaevaEA</dc:creator>
  <cp:keywords/>
  <dc:description/>
  <cp:lastModifiedBy>Надежда Никифорова</cp:lastModifiedBy>
  <cp:lastPrinted>2020-11-05T11:58:10Z</cp:lastPrinted>
  <dcterms:created xsi:type="dcterms:W3CDTF">2016-11-30T08:27:10Z</dcterms:created>
  <dcterms:modified xsi:type="dcterms:W3CDTF">2020-11-12T07:49:04Z</dcterms:modified>
  <cp:category/>
  <cp:version/>
  <cp:contentType/>
  <cp:contentStatus/>
</cp:coreProperties>
</file>