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изменения 07.2020" sheetId="4" r:id="rId1"/>
    <sheet name="Изменения" sheetId="3" r:id="rId2"/>
    <sheet name="2020-2022" sheetId="2" r:id="rId3"/>
  </sheets>
  <calcPr calcId="125725"/>
</workbook>
</file>

<file path=xl/calcChain.xml><?xml version="1.0" encoding="utf-8"?>
<calcChain xmlns="http://schemas.openxmlformats.org/spreadsheetml/2006/main">
  <c r="E20" i="4"/>
  <c r="D20"/>
  <c r="D18" s="1"/>
  <c r="C20"/>
  <c r="D14"/>
  <c r="D11"/>
  <c r="C18"/>
  <c r="C14"/>
  <c r="C11"/>
  <c r="C10" s="1"/>
  <c r="E18"/>
  <c r="E14"/>
  <c r="E11"/>
  <c r="D20" i="3"/>
  <c r="D18" s="1"/>
  <c r="C20"/>
  <c r="B20"/>
  <c r="B18" s="1"/>
  <c r="C18"/>
  <c r="D14"/>
  <c r="C14"/>
  <c r="B14"/>
  <c r="D11"/>
  <c r="C11"/>
  <c r="B11"/>
  <c r="C10"/>
  <c r="C20" i="2"/>
  <c r="D20"/>
  <c r="D18" s="1"/>
  <c r="B20"/>
  <c r="B18" s="1"/>
  <c r="B14"/>
  <c r="C14"/>
  <c r="C11"/>
  <c r="D11"/>
  <c r="B11"/>
  <c r="D14"/>
  <c r="C18"/>
  <c r="D10" i="4" l="1"/>
  <c r="E10"/>
  <c r="D10" i="3"/>
  <c r="B10"/>
  <c r="C10" i="2"/>
  <c r="D10"/>
  <c r="B10"/>
</calcChain>
</file>

<file path=xl/sharedStrings.xml><?xml version="1.0" encoding="utf-8"?>
<sst xmlns="http://schemas.openxmlformats.org/spreadsheetml/2006/main" count="84" uniqueCount="30">
  <si>
    <t>Приложение 18</t>
  </si>
  <si>
    <t>к решению Думы</t>
  </si>
  <si>
    <t>Окуловского муниципального района</t>
  </si>
  <si>
    <t xml:space="preserve">"О бюджете Окуловского муниципального района </t>
  </si>
  <si>
    <t>рублей</t>
  </si>
  <si>
    <t>Внутренние заимствования (привлечение/погашение)</t>
  </si>
  <si>
    <t>2020 год</t>
  </si>
  <si>
    <t>Всего заимствования</t>
  </si>
  <si>
    <t>Кредиты кредитных организаций в валюте Российской Федерации</t>
  </si>
  <si>
    <t>-привлечение</t>
  </si>
  <si>
    <t>-погашение</t>
  </si>
  <si>
    <t xml:space="preserve">Бюджетные кредиты от других бюджетов бюджетной системы Российской Федерации </t>
  </si>
  <si>
    <t>в том числе:</t>
  </si>
  <si>
    <t xml:space="preserve"> погашение задолженности по бюджетным кредитам, выданным из областного бюджета бюджету Окуловского муниципального района</t>
  </si>
  <si>
    <t>из них:</t>
  </si>
  <si>
    <t>на частичное покрытие дефицита бюджета Окуловского муниципального района по Соглашениям:</t>
  </si>
  <si>
    <t>от 06.03.2017 № 02-32/17-1</t>
  </si>
  <si>
    <t>от 16.11.2017 № 02-32/17-39</t>
  </si>
  <si>
    <t>от  26.03.2018 №02-32/18-07</t>
  </si>
  <si>
    <t>от 07.08.2018 №02-32/18-35</t>
  </si>
  <si>
    <t>от 19.10.2018 №02-32/18-51</t>
  </si>
  <si>
    <t xml:space="preserve">на 2020 год и на плановый период 2021 и 2022 годов" </t>
  </si>
  <si>
    <t>2021 год</t>
  </si>
  <si>
    <t>2022 год</t>
  </si>
  <si>
    <t>от 30.09.2019 № 02-32/19-18</t>
  </si>
  <si>
    <t>Программа муниципальных внутренних заимствований Окуловского муниципального района   на 2020 год и на плановый период 2021 и 2022 годов</t>
  </si>
  <si>
    <t>от 19.02.2020 № 02-32/20-1</t>
  </si>
  <si>
    <t>Программа муниципальных внутренних заимствований Окуловского муниципального района   на 2021 год и на плановый период 2022 и 2023 годов</t>
  </si>
  <si>
    <t>2023 год</t>
  </si>
  <si>
    <t xml:space="preserve">на 2021 год и на плановый период 2022 и 2023 годов"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</si>
</sst>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 indent="2"/>
    </xf>
    <xf numFmtId="3" fontId="4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 indent="2"/>
    </xf>
    <xf numFmtId="3" fontId="6" fillId="0" borderId="1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justify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0" fontId="0" fillId="0" borderId="1" xfId="0" applyBorder="1"/>
    <xf numFmtId="0" fontId="4" fillId="0" borderId="0" xfId="0" applyFont="1" applyFill="1" applyBorder="1" applyAlignment="1">
      <alignment horizontal="justify" vertical="top" wrapText="1"/>
    </xf>
    <xf numFmtId="0" fontId="0" fillId="0" borderId="0" xfId="0" applyFill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6" fillId="0" borderId="1" xfId="0" applyFont="1" applyFill="1" applyBorder="1" applyAlignment="1">
      <alignment horizontal="left" vertical="top" wrapText="1" indent="2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tabSelected="1" topLeftCell="A7" workbookViewId="0">
      <selection activeCell="N8" sqref="N8"/>
    </sheetView>
  </sheetViews>
  <sheetFormatPr defaultRowHeight="15"/>
  <cols>
    <col min="1" max="1" width="4" style="16" customWidth="1"/>
    <col min="2" max="2" width="37" style="16" customWidth="1"/>
    <col min="3" max="3" width="15.85546875" style="16" bestFit="1" customWidth="1"/>
    <col min="4" max="4" width="14.7109375" style="16" bestFit="1" customWidth="1"/>
    <col min="5" max="5" width="15.140625" style="16" bestFit="1" customWidth="1"/>
    <col min="6" max="16384" width="9.140625" style="16"/>
  </cols>
  <sheetData>
    <row r="1" spans="2:5" ht="18.75">
      <c r="B1" s="26" t="s">
        <v>0</v>
      </c>
      <c r="C1" s="26"/>
      <c r="D1" s="26"/>
      <c r="E1" s="26"/>
    </row>
    <row r="2" spans="2:5" ht="18.75">
      <c r="B2" s="27" t="s">
        <v>1</v>
      </c>
      <c r="C2" s="27"/>
      <c r="D2" s="27"/>
      <c r="E2" s="27"/>
    </row>
    <row r="3" spans="2:5" ht="18.75">
      <c r="B3" s="27" t="s">
        <v>2</v>
      </c>
      <c r="C3" s="27"/>
      <c r="D3" s="27"/>
      <c r="E3" s="27"/>
    </row>
    <row r="4" spans="2:5" ht="18.75">
      <c r="B4" s="27" t="s">
        <v>3</v>
      </c>
      <c r="C4" s="27"/>
      <c r="D4" s="27"/>
      <c r="E4" s="27"/>
    </row>
    <row r="5" spans="2:5" ht="18.75">
      <c r="B5" s="27" t="s">
        <v>29</v>
      </c>
      <c r="C5" s="27"/>
      <c r="D5" s="27"/>
      <c r="E5" s="27"/>
    </row>
    <row r="6" spans="2:5" ht="69" customHeight="1">
      <c r="B6" s="25" t="s">
        <v>27</v>
      </c>
      <c r="C6" s="25"/>
      <c r="D6" s="25"/>
      <c r="E6" s="25"/>
    </row>
    <row r="7" spans="2:5" ht="15.75">
      <c r="B7" s="17"/>
      <c r="C7" s="17"/>
      <c r="D7" s="17"/>
      <c r="E7" s="18" t="s">
        <v>4</v>
      </c>
    </row>
    <row r="8" spans="2:5" ht="54.75" customHeight="1">
      <c r="B8" s="19" t="s">
        <v>5</v>
      </c>
      <c r="C8" s="20" t="s">
        <v>22</v>
      </c>
      <c r="D8" s="20" t="s">
        <v>23</v>
      </c>
      <c r="E8" s="20" t="s">
        <v>28</v>
      </c>
    </row>
    <row r="9" spans="2:5" ht="15.75">
      <c r="B9" s="21">
        <v>1</v>
      </c>
      <c r="C9" s="21"/>
      <c r="D9" s="21"/>
      <c r="E9" s="21"/>
    </row>
    <row r="10" spans="2:5" ht="15.75">
      <c r="B10" s="22" t="s">
        <v>7</v>
      </c>
      <c r="C10" s="31">
        <f t="shared" ref="C10:D10" si="0">C11+C14</f>
        <v>0</v>
      </c>
      <c r="D10" s="31">
        <f t="shared" si="0"/>
        <v>0</v>
      </c>
      <c r="E10" s="31">
        <f t="shared" ref="E10" si="1">E11+E14</f>
        <v>0</v>
      </c>
    </row>
    <row r="11" spans="2:5" ht="31.5">
      <c r="B11" s="22" t="s">
        <v>8</v>
      </c>
      <c r="C11" s="32">
        <f t="shared" ref="C11:D11" si="2">C12+C13</f>
        <v>29913800</v>
      </c>
      <c r="D11" s="32">
        <f t="shared" si="2"/>
        <v>7672600</v>
      </c>
      <c r="E11" s="32">
        <f t="shared" ref="E11" si="3">E12+E13</f>
        <v>2111200</v>
      </c>
    </row>
    <row r="12" spans="2:5" ht="15.75">
      <c r="B12" s="23" t="s">
        <v>9</v>
      </c>
      <c r="C12" s="33">
        <v>57613800</v>
      </c>
      <c r="D12" s="33">
        <v>16501000</v>
      </c>
      <c r="E12" s="33">
        <v>59725000</v>
      </c>
    </row>
    <row r="13" spans="2:5" ht="15.75">
      <c r="B13" s="23" t="s">
        <v>10</v>
      </c>
      <c r="C13" s="33">
        <v>-27700000</v>
      </c>
      <c r="D13" s="33">
        <v>-8828400</v>
      </c>
      <c r="E13" s="33">
        <v>-57613800</v>
      </c>
    </row>
    <row r="14" spans="2:5" ht="47.25">
      <c r="B14" s="22" t="s">
        <v>11</v>
      </c>
      <c r="C14" s="32">
        <f t="shared" ref="C14:D14" si="4">C15+C16</f>
        <v>-29913800</v>
      </c>
      <c r="D14" s="32">
        <f t="shared" si="4"/>
        <v>-7672600</v>
      </c>
      <c r="E14" s="32">
        <f t="shared" ref="E14" si="5">E15+E16</f>
        <v>-2111200</v>
      </c>
    </row>
    <row r="15" spans="2:5" ht="15.75">
      <c r="B15" s="23" t="s">
        <v>9</v>
      </c>
      <c r="C15" s="33">
        <v>0</v>
      </c>
      <c r="D15" s="33">
        <v>0</v>
      </c>
      <c r="E15" s="33">
        <v>0</v>
      </c>
    </row>
    <row r="16" spans="2:5" ht="15.75">
      <c r="B16" s="23" t="s">
        <v>10</v>
      </c>
      <c r="C16" s="33">
        <v>-29913800</v>
      </c>
      <c r="D16" s="33">
        <v>-7672600</v>
      </c>
      <c r="E16" s="33">
        <v>-2111200</v>
      </c>
    </row>
    <row r="17" spans="2:5" ht="15.75">
      <c r="B17" s="23" t="s">
        <v>12</v>
      </c>
      <c r="C17" s="33">
        <v>0</v>
      </c>
      <c r="D17" s="33">
        <v>0</v>
      </c>
      <c r="E17" s="33">
        <v>0</v>
      </c>
    </row>
    <row r="18" spans="2:5" ht="78.75">
      <c r="B18" s="23" t="s">
        <v>13</v>
      </c>
      <c r="C18" s="33">
        <f t="shared" ref="C18:D18" si="6">C20</f>
        <v>-29913800</v>
      </c>
      <c r="D18" s="33">
        <f t="shared" si="6"/>
        <v>-7672600</v>
      </c>
      <c r="E18" s="33">
        <f t="shared" ref="E18" si="7">E20</f>
        <v>-2111200</v>
      </c>
    </row>
    <row r="19" spans="2:5" ht="15.75">
      <c r="B19" s="23" t="s">
        <v>14</v>
      </c>
      <c r="C19" s="33">
        <v>0</v>
      </c>
      <c r="D19" s="33">
        <v>0</v>
      </c>
      <c r="E19" s="33">
        <v>0</v>
      </c>
    </row>
    <row r="20" spans="2:5" ht="63">
      <c r="B20" s="24" t="s">
        <v>15</v>
      </c>
      <c r="C20" s="34">
        <f>C21+C22+C23+C24</f>
        <v>-29913800</v>
      </c>
      <c r="D20" s="34">
        <f>D21+D22+D23+D24+D25</f>
        <v>-7672600</v>
      </c>
      <c r="E20" s="34">
        <f>E21+E22+E23+E24+E25</f>
        <v>-2111200</v>
      </c>
    </row>
    <row r="21" spans="2:5" ht="15.75">
      <c r="B21" s="12" t="s">
        <v>24</v>
      </c>
      <c r="C21" s="33">
        <v>-4176800</v>
      </c>
      <c r="D21" s="33">
        <v>-6265200</v>
      </c>
      <c r="E21" s="33"/>
    </row>
    <row r="22" spans="2:5" ht="15.75">
      <c r="B22" s="12" t="s">
        <v>18</v>
      </c>
      <c r="C22" s="33">
        <v>-2100000</v>
      </c>
      <c r="D22" s="33">
        <v>0</v>
      </c>
      <c r="E22" s="33">
        <v>0</v>
      </c>
    </row>
    <row r="23" spans="2:5" ht="15.75">
      <c r="B23" s="12" t="s">
        <v>19</v>
      </c>
      <c r="C23" s="33">
        <v>-19387200</v>
      </c>
      <c r="D23" s="33">
        <v>0</v>
      </c>
      <c r="E23" s="33">
        <v>0</v>
      </c>
    </row>
    <row r="24" spans="2:5" ht="15.75">
      <c r="B24" s="12" t="s">
        <v>20</v>
      </c>
      <c r="C24" s="33">
        <v>-4249800</v>
      </c>
      <c r="D24" s="35">
        <v>0</v>
      </c>
      <c r="E24" s="35">
        <v>0</v>
      </c>
    </row>
    <row r="25" spans="2:5" ht="15.75">
      <c r="B25" s="12" t="s">
        <v>26</v>
      </c>
      <c r="C25" s="35"/>
      <c r="D25" s="33">
        <v>-1407400</v>
      </c>
      <c r="E25" s="33">
        <v>-2111200</v>
      </c>
    </row>
    <row r="28" spans="2:5" ht="15.75">
      <c r="B28" s="15"/>
    </row>
  </sheetData>
  <mergeCells count="6">
    <mergeCell ref="B6:E6"/>
    <mergeCell ref="B1:E1"/>
    <mergeCell ref="B2:E2"/>
    <mergeCell ref="B3:E3"/>
    <mergeCell ref="B4:E4"/>
    <mergeCell ref="B5:E5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opLeftCell="A7" workbookViewId="0">
      <selection activeCell="M20" sqref="M20"/>
    </sheetView>
  </sheetViews>
  <sheetFormatPr defaultRowHeight="15"/>
  <cols>
    <col min="1" max="1" width="37" customWidth="1"/>
    <col min="2" max="4" width="12.85546875" bestFit="1" customWidth="1"/>
  </cols>
  <sheetData>
    <row r="1" spans="1:4" ht="18.75">
      <c r="A1" s="29" t="s">
        <v>0</v>
      </c>
      <c r="B1" s="29"/>
      <c r="C1" s="29"/>
      <c r="D1" s="29"/>
    </row>
    <row r="2" spans="1:4" ht="18.75">
      <c r="A2" s="30" t="s">
        <v>1</v>
      </c>
      <c r="B2" s="30"/>
      <c r="C2" s="30"/>
      <c r="D2" s="30"/>
    </row>
    <row r="3" spans="1:4" ht="18.75">
      <c r="A3" s="30" t="s">
        <v>2</v>
      </c>
      <c r="B3" s="30"/>
      <c r="C3" s="30"/>
      <c r="D3" s="30"/>
    </row>
    <row r="4" spans="1:4" ht="18.75">
      <c r="A4" s="30" t="s">
        <v>3</v>
      </c>
      <c r="B4" s="30"/>
      <c r="C4" s="30"/>
      <c r="D4" s="30"/>
    </row>
    <row r="5" spans="1:4" ht="18.75">
      <c r="A5" s="30" t="s">
        <v>21</v>
      </c>
      <c r="B5" s="30"/>
      <c r="C5" s="30"/>
      <c r="D5" s="30"/>
    </row>
    <row r="6" spans="1:4" ht="69" customHeight="1">
      <c r="A6" s="28" t="s">
        <v>25</v>
      </c>
      <c r="B6" s="28"/>
      <c r="C6" s="28"/>
      <c r="D6" s="28"/>
    </row>
    <row r="7" spans="1:4" ht="15.75">
      <c r="A7" s="1"/>
      <c r="B7" s="1"/>
      <c r="C7" s="1"/>
      <c r="D7" s="2" t="s">
        <v>4</v>
      </c>
    </row>
    <row r="8" spans="1:4" ht="54.75" customHeight="1">
      <c r="A8" s="3" t="s">
        <v>5</v>
      </c>
      <c r="B8" s="4" t="s">
        <v>6</v>
      </c>
      <c r="C8" s="4" t="s">
        <v>22</v>
      </c>
      <c r="D8" s="4" t="s">
        <v>23</v>
      </c>
    </row>
    <row r="9" spans="1:4" ht="15.75">
      <c r="A9" s="5">
        <v>1</v>
      </c>
      <c r="B9" s="5"/>
      <c r="C9" s="5"/>
      <c r="D9" s="5"/>
    </row>
    <row r="10" spans="1:4" ht="15.75">
      <c r="A10" s="6" t="s">
        <v>7</v>
      </c>
      <c r="B10" s="7">
        <f>B11+B14</f>
        <v>8437400</v>
      </c>
      <c r="C10" s="7">
        <f t="shared" ref="C10:D10" si="0">C11+C14</f>
        <v>-2991400</v>
      </c>
      <c r="D10" s="7">
        <f t="shared" si="0"/>
        <v>284600</v>
      </c>
    </row>
    <row r="11" spans="1:4" ht="31.5">
      <c r="A11" s="6" t="s">
        <v>8</v>
      </c>
      <c r="B11" s="7">
        <f>B12+B13</f>
        <v>32543400</v>
      </c>
      <c r="C11" s="7">
        <f t="shared" ref="C11:D11" si="1">C12+C13</f>
        <v>26922400</v>
      </c>
      <c r="D11" s="7">
        <f t="shared" si="1"/>
        <v>7957200</v>
      </c>
    </row>
    <row r="12" spans="1:4" ht="15.75">
      <c r="A12" s="8" t="s">
        <v>9</v>
      </c>
      <c r="B12" s="9">
        <v>32543400</v>
      </c>
      <c r="C12" s="9">
        <v>54622400</v>
      </c>
      <c r="D12" s="9">
        <v>40500600</v>
      </c>
    </row>
    <row r="13" spans="1:4" ht="15.75">
      <c r="A13" s="8" t="s">
        <v>10</v>
      </c>
      <c r="B13" s="9">
        <v>0</v>
      </c>
      <c r="C13" s="9">
        <v>-27700000</v>
      </c>
      <c r="D13" s="9">
        <v>-32543400</v>
      </c>
    </row>
    <row r="14" spans="1:4" ht="47.25">
      <c r="A14" s="6" t="s">
        <v>11</v>
      </c>
      <c r="B14" s="7">
        <f>B15+B16</f>
        <v>-24106000</v>
      </c>
      <c r="C14" s="7">
        <f t="shared" ref="C14:D14" si="2">C15+C16</f>
        <v>-29913800</v>
      </c>
      <c r="D14" s="7">
        <f t="shared" si="2"/>
        <v>-7672600</v>
      </c>
    </row>
    <row r="15" spans="1:4" ht="15.75">
      <c r="A15" s="8" t="s">
        <v>9</v>
      </c>
      <c r="B15" s="9">
        <v>3518600</v>
      </c>
      <c r="C15" s="9">
        <v>0</v>
      </c>
      <c r="D15" s="9">
        <v>0</v>
      </c>
    </row>
    <row r="16" spans="1:4" ht="15.75">
      <c r="A16" s="8" t="s">
        <v>10</v>
      </c>
      <c r="B16" s="9">
        <v>-27624600</v>
      </c>
      <c r="C16" s="9">
        <v>-29913800</v>
      </c>
      <c r="D16" s="9">
        <v>-7672600</v>
      </c>
    </row>
    <row r="17" spans="1:4" ht="15.75">
      <c r="A17" s="8" t="s">
        <v>12</v>
      </c>
      <c r="B17" s="9">
        <v>0</v>
      </c>
      <c r="C17" s="9">
        <v>0</v>
      </c>
      <c r="D17" s="9">
        <v>0</v>
      </c>
    </row>
    <row r="18" spans="1:4" ht="78.75">
      <c r="A18" s="8" t="s">
        <v>13</v>
      </c>
      <c r="B18" s="9">
        <f>B20</f>
        <v>-27624600</v>
      </c>
      <c r="C18" s="9">
        <f t="shared" ref="C18:D18" si="3">C20</f>
        <v>-29913800</v>
      </c>
      <c r="D18" s="9">
        <f t="shared" si="3"/>
        <v>-7672600</v>
      </c>
    </row>
    <row r="19" spans="1:4" ht="15.75">
      <c r="A19" s="8" t="s">
        <v>14</v>
      </c>
      <c r="B19" s="9">
        <v>0</v>
      </c>
      <c r="C19" s="9">
        <v>0</v>
      </c>
      <c r="D19" s="9">
        <v>0</v>
      </c>
    </row>
    <row r="20" spans="1:4" ht="63">
      <c r="A20" s="10" t="s">
        <v>15</v>
      </c>
      <c r="B20" s="11">
        <f>B21+B22+B23+B24+B25+B26</f>
        <v>-27624600</v>
      </c>
      <c r="C20" s="11">
        <f t="shared" ref="C20" si="4">C21+C22+C23+C24+C25+C26</f>
        <v>-29913800</v>
      </c>
      <c r="D20" s="11">
        <f>D21+D22+D23+D24+D25+D26+D27</f>
        <v>-7672600</v>
      </c>
    </row>
    <row r="21" spans="1:4" ht="15.75">
      <c r="A21" s="12" t="s">
        <v>24</v>
      </c>
      <c r="B21" s="9">
        <v>0</v>
      </c>
      <c r="C21" s="9">
        <v>-4176800</v>
      </c>
      <c r="D21" s="9">
        <v>-6265200</v>
      </c>
    </row>
    <row r="22" spans="1:4" ht="15.75">
      <c r="A22" s="12" t="s">
        <v>16</v>
      </c>
      <c r="B22" s="9">
        <v>-3909600</v>
      </c>
      <c r="C22" s="9">
        <v>0</v>
      </c>
      <c r="D22" s="9">
        <v>0</v>
      </c>
    </row>
    <row r="23" spans="1:4" ht="15.75">
      <c r="A23" s="12" t="s">
        <v>17</v>
      </c>
      <c r="B23" s="13">
        <v>-6557000</v>
      </c>
      <c r="C23" s="13">
        <v>0</v>
      </c>
      <c r="D23" s="13">
        <v>0</v>
      </c>
    </row>
    <row r="24" spans="1:4" ht="15.75">
      <c r="A24" s="12" t="s">
        <v>18</v>
      </c>
      <c r="B24" s="13">
        <v>-1400000</v>
      </c>
      <c r="C24" s="13">
        <v>-2100000</v>
      </c>
      <c r="D24" s="13">
        <v>0</v>
      </c>
    </row>
    <row r="25" spans="1:4" ht="15.75">
      <c r="A25" s="12" t="s">
        <v>19</v>
      </c>
      <c r="B25" s="13">
        <v>-12924800</v>
      </c>
      <c r="C25" s="13">
        <v>-19387200</v>
      </c>
      <c r="D25" s="13">
        <v>0</v>
      </c>
    </row>
    <row r="26" spans="1:4" ht="15.75">
      <c r="A26" s="12" t="s">
        <v>20</v>
      </c>
      <c r="B26" s="14">
        <v>-2833200</v>
      </c>
      <c r="C26" s="14">
        <v>-4249800</v>
      </c>
      <c r="D26" s="14">
        <v>0</v>
      </c>
    </row>
    <row r="27" spans="1:4" ht="15.75">
      <c r="A27" s="12" t="s">
        <v>26</v>
      </c>
      <c r="B27" s="14"/>
      <c r="C27" s="14"/>
      <c r="D27" s="13">
        <v>-1407400</v>
      </c>
    </row>
  </sheetData>
  <mergeCells count="6"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topLeftCell="A4" workbookViewId="0">
      <selection activeCell="A4" sqref="A1:XFD1048576"/>
    </sheetView>
  </sheetViews>
  <sheetFormatPr defaultRowHeight="15"/>
  <cols>
    <col min="1" max="1" width="37" customWidth="1"/>
    <col min="2" max="4" width="12.85546875" bestFit="1" customWidth="1"/>
  </cols>
  <sheetData>
    <row r="1" spans="1:4" ht="18.75">
      <c r="A1" s="29" t="s">
        <v>0</v>
      </c>
      <c r="B1" s="29"/>
      <c r="C1" s="29"/>
      <c r="D1" s="29"/>
    </row>
    <row r="2" spans="1:4" ht="18.75">
      <c r="A2" s="30" t="s">
        <v>1</v>
      </c>
      <c r="B2" s="30"/>
      <c r="C2" s="30"/>
      <c r="D2" s="30"/>
    </row>
    <row r="3" spans="1:4" ht="18.75">
      <c r="A3" s="30" t="s">
        <v>2</v>
      </c>
      <c r="B3" s="30"/>
      <c r="C3" s="30"/>
      <c r="D3" s="30"/>
    </row>
    <row r="4" spans="1:4" ht="18.75">
      <c r="A4" s="30" t="s">
        <v>3</v>
      </c>
      <c r="B4" s="30"/>
      <c r="C4" s="30"/>
      <c r="D4" s="30"/>
    </row>
    <row r="5" spans="1:4" ht="18.75">
      <c r="A5" s="30" t="s">
        <v>21</v>
      </c>
      <c r="B5" s="30"/>
      <c r="C5" s="30"/>
      <c r="D5" s="30"/>
    </row>
    <row r="6" spans="1:4" ht="69" customHeight="1">
      <c r="A6" s="28" t="s">
        <v>25</v>
      </c>
      <c r="B6" s="28"/>
      <c r="C6" s="28"/>
      <c r="D6" s="28"/>
    </row>
    <row r="7" spans="1:4" ht="15.75">
      <c r="A7" s="1"/>
      <c r="B7" s="1"/>
      <c r="C7" s="1"/>
      <c r="D7" s="2" t="s">
        <v>4</v>
      </c>
    </row>
    <row r="8" spans="1:4" ht="54.75" customHeight="1">
      <c r="A8" s="3" t="s">
        <v>5</v>
      </c>
      <c r="B8" s="4" t="s">
        <v>6</v>
      </c>
      <c r="C8" s="4" t="s">
        <v>22</v>
      </c>
      <c r="D8" s="4" t="s">
        <v>23</v>
      </c>
    </row>
    <row r="9" spans="1:4" ht="15.75">
      <c r="A9" s="5">
        <v>1</v>
      </c>
      <c r="B9" s="5"/>
      <c r="C9" s="5"/>
      <c r="D9" s="5"/>
    </row>
    <row r="10" spans="1:4" ht="15.75">
      <c r="A10" s="6" t="s">
        <v>7</v>
      </c>
      <c r="B10" s="7">
        <f>B11+B14</f>
        <v>8437400</v>
      </c>
      <c r="C10" s="7">
        <f t="shared" ref="C10:D10" si="0">C11+C14</f>
        <v>-2991400</v>
      </c>
      <c r="D10" s="7">
        <f t="shared" si="0"/>
        <v>-1826600</v>
      </c>
    </row>
    <row r="11" spans="1:4" ht="31.5">
      <c r="A11" s="6" t="s">
        <v>8</v>
      </c>
      <c r="B11" s="7">
        <f>B12+B13</f>
        <v>36062000</v>
      </c>
      <c r="C11" s="7">
        <f t="shared" ref="C11:D11" si="1">C12+C13</f>
        <v>26922400</v>
      </c>
      <c r="D11" s="7">
        <f t="shared" si="1"/>
        <v>4438600</v>
      </c>
    </row>
    <row r="12" spans="1:4" ht="15.75">
      <c r="A12" s="8" t="s">
        <v>9</v>
      </c>
      <c r="B12" s="9">
        <v>36062000</v>
      </c>
      <c r="C12" s="9">
        <v>54622400</v>
      </c>
      <c r="D12" s="9">
        <v>40500600</v>
      </c>
    </row>
    <row r="13" spans="1:4" ht="15.75">
      <c r="A13" s="8" t="s">
        <v>10</v>
      </c>
      <c r="B13" s="9">
        <v>0</v>
      </c>
      <c r="C13" s="9">
        <v>-27700000</v>
      </c>
      <c r="D13" s="9">
        <v>-36062000</v>
      </c>
    </row>
    <row r="14" spans="1:4" ht="47.25">
      <c r="A14" s="6" t="s">
        <v>11</v>
      </c>
      <c r="B14" s="7">
        <f>B15+B16</f>
        <v>-27624600</v>
      </c>
      <c r="C14" s="7">
        <f t="shared" ref="C14:D14" si="2">C15+C16</f>
        <v>-29913800</v>
      </c>
      <c r="D14" s="7">
        <f t="shared" si="2"/>
        <v>-6265200</v>
      </c>
    </row>
    <row r="15" spans="1:4" ht="15.75">
      <c r="A15" s="8" t="s">
        <v>9</v>
      </c>
      <c r="B15" s="9">
        <v>0</v>
      </c>
      <c r="C15" s="9">
        <v>0</v>
      </c>
      <c r="D15" s="9">
        <v>0</v>
      </c>
    </row>
    <row r="16" spans="1:4" ht="15.75">
      <c r="A16" s="8" t="s">
        <v>10</v>
      </c>
      <c r="B16" s="9">
        <v>-27624600</v>
      </c>
      <c r="C16" s="9">
        <v>-29913800</v>
      </c>
      <c r="D16" s="9">
        <v>-6265200</v>
      </c>
    </row>
    <row r="17" spans="1:4" ht="15.75">
      <c r="A17" s="8" t="s">
        <v>12</v>
      </c>
      <c r="B17" s="9">
        <v>0</v>
      </c>
      <c r="C17" s="9">
        <v>0</v>
      </c>
      <c r="D17" s="9">
        <v>0</v>
      </c>
    </row>
    <row r="18" spans="1:4" ht="78.75">
      <c r="A18" s="8" t="s">
        <v>13</v>
      </c>
      <c r="B18" s="9">
        <f>B20</f>
        <v>-27624600</v>
      </c>
      <c r="C18" s="9">
        <f t="shared" ref="C18:D18" si="3">C20</f>
        <v>-29913800</v>
      </c>
      <c r="D18" s="9">
        <f t="shared" si="3"/>
        <v>-6265200</v>
      </c>
    </row>
    <row r="19" spans="1:4" ht="15.75">
      <c r="A19" s="8" t="s">
        <v>14</v>
      </c>
      <c r="B19" s="9">
        <v>0</v>
      </c>
      <c r="C19" s="9">
        <v>0</v>
      </c>
      <c r="D19" s="9">
        <v>0</v>
      </c>
    </row>
    <row r="20" spans="1:4" ht="63">
      <c r="A20" s="10" t="s">
        <v>15</v>
      </c>
      <c r="B20" s="11">
        <f>B21+B22+B23+B24+B25+B26</f>
        <v>-27624600</v>
      </c>
      <c r="C20" s="11">
        <f t="shared" ref="C20:D20" si="4">C21+C22+C23+C24+C25+C26</f>
        <v>-29913800</v>
      </c>
      <c r="D20" s="11">
        <f t="shared" si="4"/>
        <v>-6265200</v>
      </c>
    </row>
    <row r="21" spans="1:4" ht="15.75">
      <c r="A21" s="12" t="s">
        <v>24</v>
      </c>
      <c r="B21" s="9">
        <v>0</v>
      </c>
      <c r="C21" s="9">
        <v>-4176800</v>
      </c>
      <c r="D21" s="9">
        <v>-6265200</v>
      </c>
    </row>
    <row r="22" spans="1:4" ht="15.75">
      <c r="A22" s="12" t="s">
        <v>16</v>
      </c>
      <c r="B22" s="9">
        <v>-3909600</v>
      </c>
      <c r="C22" s="9">
        <v>0</v>
      </c>
      <c r="D22" s="9">
        <v>0</v>
      </c>
    </row>
    <row r="23" spans="1:4" ht="15.75">
      <c r="A23" s="12" t="s">
        <v>17</v>
      </c>
      <c r="B23" s="13">
        <v>-6557000</v>
      </c>
      <c r="C23" s="13">
        <v>0</v>
      </c>
      <c r="D23" s="13">
        <v>0</v>
      </c>
    </row>
    <row r="24" spans="1:4" ht="15.75">
      <c r="A24" s="12" t="s">
        <v>18</v>
      </c>
      <c r="B24" s="13">
        <v>-1400000</v>
      </c>
      <c r="C24" s="13">
        <v>-2100000</v>
      </c>
      <c r="D24" s="13">
        <v>0</v>
      </c>
    </row>
    <row r="25" spans="1:4" ht="15.75">
      <c r="A25" s="12" t="s">
        <v>19</v>
      </c>
      <c r="B25" s="13">
        <v>-12924800</v>
      </c>
      <c r="C25" s="13">
        <v>-19387200</v>
      </c>
      <c r="D25" s="13">
        <v>0</v>
      </c>
    </row>
    <row r="26" spans="1:4" ht="15.75">
      <c r="A26" s="12" t="s">
        <v>20</v>
      </c>
      <c r="B26" s="14">
        <v>-2833200</v>
      </c>
      <c r="C26" s="14">
        <v>-4249800</v>
      </c>
      <c r="D26" s="14">
        <v>0</v>
      </c>
    </row>
  </sheetData>
  <mergeCells count="6">
    <mergeCell ref="A6:D6"/>
    <mergeCell ref="A1:D1"/>
    <mergeCell ref="A2:D2"/>
    <mergeCell ref="A3:D3"/>
    <mergeCell ref="A4:D4"/>
    <mergeCell ref="A5:D5"/>
  </mergeCells>
  <pageMargins left="1.1023622047244095" right="0.51181102362204722" top="0.35433070866141736" bottom="0.15748031496062992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изменения 07.2020</vt:lpstr>
      <vt:lpstr>Изменения</vt:lpstr>
      <vt:lpstr>2020-2022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2020-11-16T07:09:12Z</dcterms:modified>
</cp:coreProperties>
</file>