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525" windowWidth="18855" windowHeight="11190"/>
  </bookViews>
  <sheets>
    <sheet name="ЦП" sheetId="4" r:id="rId1"/>
    <sheet name="Лист4" sheetId="7" r:id="rId2"/>
  </sheets>
  <calcPr calcId="145621"/>
</workbook>
</file>

<file path=xl/calcChain.xml><?xml version="1.0" encoding="utf-8"?>
<calcChain xmlns="http://schemas.openxmlformats.org/spreadsheetml/2006/main">
  <c r="H54" i="4" l="1"/>
  <c r="D27" i="7" l="1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98" i="4" l="1"/>
  <c r="E98" i="4"/>
  <c r="C98" i="4"/>
  <c r="F98" i="4" s="1"/>
  <c r="D97" i="4"/>
  <c r="E97" i="4"/>
  <c r="E99" i="4" s="1"/>
  <c r="C97" i="4"/>
  <c r="F97" i="4"/>
  <c r="F89" i="4"/>
  <c r="F90" i="4"/>
  <c r="F91" i="4"/>
  <c r="F85" i="4"/>
  <c r="F80" i="4"/>
  <c r="F81" i="4"/>
  <c r="F78" i="4"/>
  <c r="F77" i="4"/>
  <c r="F76" i="4"/>
  <c r="F73" i="4"/>
  <c r="F74" i="4"/>
  <c r="F67" i="4"/>
  <c r="F68" i="4"/>
  <c r="F69" i="4"/>
  <c r="F63" i="4"/>
  <c r="F64" i="4"/>
  <c r="F65" i="4"/>
  <c r="C99" i="4" l="1"/>
  <c r="D99" i="4"/>
  <c r="F99" i="4"/>
  <c r="F56" i="4"/>
  <c r="F55" i="4"/>
  <c r="F50" i="4"/>
  <c r="F51" i="4"/>
  <c r="F52" i="4"/>
  <c r="F48" i="4" l="1"/>
  <c r="F44" i="4"/>
  <c r="F42" i="4"/>
  <c r="F38" i="4"/>
  <c r="F39" i="4"/>
  <c r="F40" i="4"/>
  <c r="F35" i="4" l="1"/>
  <c r="F34" i="4"/>
  <c r="F29" i="4"/>
  <c r="F28" i="4"/>
  <c r="F22" i="4"/>
  <c r="F18" i="4"/>
  <c r="F16" i="4"/>
  <c r="F15" i="4"/>
  <c r="F13" i="4"/>
  <c r="F12" i="4"/>
  <c r="F10" i="4"/>
  <c r="F9" i="4"/>
  <c r="F96" i="4" l="1"/>
  <c r="F8" i="4"/>
  <c r="F11" i="4"/>
  <c r="F14" i="4"/>
  <c r="F17" i="4"/>
  <c r="F19" i="4"/>
  <c r="F20" i="4"/>
  <c r="F21" i="4"/>
  <c r="F23" i="4"/>
  <c r="F24" i="4"/>
  <c r="F25" i="4"/>
  <c r="F26" i="4"/>
  <c r="F27" i="4"/>
  <c r="F30" i="4"/>
  <c r="F31" i="4"/>
  <c r="F32" i="4"/>
  <c r="F33" i="4"/>
  <c r="F36" i="4"/>
  <c r="F37" i="4"/>
  <c r="F41" i="4"/>
  <c r="F43" i="4"/>
  <c r="F45" i="4"/>
  <c r="F46" i="4"/>
  <c r="F47" i="4"/>
  <c r="F49" i="4"/>
  <c r="F53" i="4"/>
  <c r="F54" i="4"/>
  <c r="F57" i="4"/>
  <c r="F58" i="4"/>
  <c r="F59" i="4"/>
  <c r="F60" i="4"/>
  <c r="F61" i="4"/>
  <c r="F62" i="4"/>
  <c r="F66" i="4"/>
  <c r="F70" i="4"/>
  <c r="F71" i="4"/>
  <c r="F72" i="4"/>
  <c r="F75" i="4"/>
  <c r="F79" i="4"/>
  <c r="F82" i="4"/>
  <c r="F83" i="4"/>
  <c r="F84" i="4"/>
  <c r="F86" i="4"/>
  <c r="F87" i="4"/>
  <c r="F88" i="4"/>
  <c r="F92" i="4"/>
  <c r="F93" i="4"/>
  <c r="F94" i="4"/>
  <c r="F95" i="4"/>
  <c r="F7" i="4"/>
</calcChain>
</file>

<file path=xl/sharedStrings.xml><?xml version="1.0" encoding="utf-8"?>
<sst xmlns="http://schemas.openxmlformats.org/spreadsheetml/2006/main" count="189" uniqueCount="106">
  <si>
    <t>комитет финансов Администрации Окуловского муниципального района</t>
  </si>
  <si>
    <t>за период с 01.01.2020г. по 30.09.2020г.</t>
  </si>
  <si>
    <t>Единица измерения: руб.</t>
  </si>
  <si>
    <t>Наименование показателя</t>
  </si>
  <si>
    <t>Ц.ст.</t>
  </si>
  <si>
    <t>Уточненная роспись/план</t>
  </si>
  <si>
    <t>Финансирование</t>
  </si>
  <si>
    <t>Касс. расход</t>
  </si>
  <si>
    <t>Исполнение лимитов</t>
  </si>
  <si>
    <t xml:space="preserve">    Муниципальная программа "Управление муниципальными финансами в Окуловском муниципальном районе на 2019-2024 годы"</t>
  </si>
  <si>
    <t>0100000000</t>
  </si>
  <si>
    <t xml:space="preserve">      Подпрограмма "Организация и обеспечение осуществления бюджетного процесса, управление муниципальным долгом Окуловского муниципального района"</t>
  </si>
  <si>
    <t>0110000000</t>
  </si>
  <si>
    <t xml:space="preserve">      Подпрограмма "Финансовая поддержка муниципальных образований Окуловского муниципального района"</t>
  </si>
  <si>
    <t>0120000000</t>
  </si>
  <si>
    <t xml:space="preserve">      Подпрограмма "Повышение эффективности бюджетных расходов Окуловского муниципального района"</t>
  </si>
  <si>
    <t>0130000000</t>
  </si>
  <si>
    <t xml:space="preserve">    Муниципальная программа "Развитие муниципальной службы в Администрации Окуловского муниципального района на 2015-2022 годы"</t>
  </si>
  <si>
    <t>0200000000</t>
  </si>
  <si>
    <t xml:space="preserve">    Муниципальная программа "Развитие архивного дела в Окуловском муниципальном районе на 2016-2020 годы"</t>
  </si>
  <si>
    <t>0400000000</t>
  </si>
  <si>
    <t xml:space="preserve">    Муниципальная программа "Развитие информационного общества и формирование электронного правительства в Окуловском муниципальном районе на 2014-2022 годы"</t>
  </si>
  <si>
    <t>0500000000</t>
  </si>
  <si>
    <t xml:space="preserve">    Муниципальная программа "Профилактика преступлений и иных правонарушений в Окуловском муниципальном районе на 2014-2022 годы"</t>
  </si>
  <si>
    <t>0600000000</t>
  </si>
  <si>
    <t xml:space="preserve">    Муниципальная программа "Развитие сельского хозяйства в Окуловском муниципальном районе на 2020-2024 годы"</t>
  </si>
  <si>
    <t>0800000000</t>
  </si>
  <si>
    <t xml:space="preserve">    Муниципальная программа "Развитие системы управления муниципальным имуществом в Окуловском муниципальном районе на 2015-2022 годы"</t>
  </si>
  <si>
    <t>1000000000</t>
  </si>
  <si>
    <t xml:space="preserve">    Муниципальная программа "Обеспечение экономического развития Окуловского муниципального района на 2015-2022 годы"</t>
  </si>
  <si>
    <t>1100000000</t>
  </si>
  <si>
    <t xml:space="preserve">      Подпрограмма "Повышение инвестиционной привлекательности Окуловского муниципального района"</t>
  </si>
  <si>
    <t>1110000000</t>
  </si>
  <si>
    <t xml:space="preserve">    Муниципальная программа "Развитие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2019-2022 годы"</t>
  </si>
  <si>
    <t>1200000000</t>
  </si>
  <si>
    <t xml:space="preserve">    Муниципальная программа "Развитие образования в Окуловском муниципальном районе до 2026 года"</t>
  </si>
  <si>
    <t>1400000000</t>
  </si>
  <si>
    <t xml:space="preserve">      Подпрограмма "Развитие дошкольного и общего образования в Окуловском муниципальном районе"</t>
  </si>
  <si>
    <t>1410000000</t>
  </si>
  <si>
    <t xml:space="preserve">      Подпрограмма "Развитие дополнительного образования в Окуловском муниципальном районе"</t>
  </si>
  <si>
    <t>1420000000</t>
  </si>
  <si>
    <t xml:space="preserve">      Подпрограмма "Вовлечение молодежи Окуловского муниципального района в социальную практику"</t>
  </si>
  <si>
    <t>1430000000</t>
  </si>
  <si>
    <t xml:space="preserve">      Подпрограмма "Патриотическое воспитание населения Окуловского муниципального района"</t>
  </si>
  <si>
    <t>1440000000</t>
  </si>
  <si>
    <t xml:space="preserve">      Подпрограмма "Социальная адаптация детей-сирот и детей, оставшихся без попечения родителей, а также лиц из числа детей-сирот и детей, оставшихся без попечения родителей"</t>
  </si>
  <si>
    <t>1450000000</t>
  </si>
  <si>
    <t xml:space="preserve">      Подпрограмма "Обеспечение реализации муниципальной программы " Развитие образования в Окуловском муниципальном районе до 2026 года"</t>
  </si>
  <si>
    <t>1460000000</t>
  </si>
  <si>
    <t xml:space="preserve">    Муниципальная программа "Улучшение жилищных условий граждан и повышение качества жилищно-коммунальных услуг в Окуловском муниципальном районе на 2018-2022 годы"</t>
  </si>
  <si>
    <t>1500000000</t>
  </si>
  <si>
    <t xml:space="preserve">      Подпрограмма "Водоснабжение и водоотведение в Окуловском муниципальном районе на 2018-2022 годы"</t>
  </si>
  <si>
    <t>1510000000</t>
  </si>
  <si>
    <t xml:space="preserve">      Подпрограмма "Энергосбережение и повышение энергетической эффективности в Окуловском муниципальном районе на 2018-2022 годы"</t>
  </si>
  <si>
    <t>1520000000</t>
  </si>
  <si>
    <t xml:space="preserve">      Подпрограмма "Газоснабжение в Окуловском муниципальном районе на 2019-2022 годы"</t>
  </si>
  <si>
    <t>1530000000</t>
  </si>
  <si>
    <t xml:space="preserve">    Муниципальная программа "Развитие культуры и туризма в Окуловском муниципальном районе на 2020-2024 годы"</t>
  </si>
  <si>
    <t>1600000000</t>
  </si>
  <si>
    <t xml:space="preserve">      Подпрограмма "Сохранение и развитие культуры Окуловского муниципального района на 2020-2024 годы"</t>
  </si>
  <si>
    <t>1610000000</t>
  </si>
  <si>
    <t xml:space="preserve">      Подпрограмма "Развитие дополнительного образования в сфере культуры в Окуловском муниципальном районе на 2020-2024 годы"</t>
  </si>
  <si>
    <t>1620000000</t>
  </si>
  <si>
    <t xml:space="preserve">      Подпрограмма "Развитие туризма в Окуловском муниципальном районе на 2020-2024 годы"</t>
  </si>
  <si>
    <t>1630000000</t>
  </si>
  <si>
    <t xml:space="preserve">      Подпрограмма "Обеспечение реализации муниципальной программы "Развитие культуры и туризма в Окуловском муниципальном районе на 2020-2024 годы"</t>
  </si>
  <si>
    <t>1640000000</t>
  </si>
  <si>
    <t xml:space="preserve">    Муниципальная программа "Обеспечение жильем молодых семей в Окуловском муниципальном районе на 2015-2022 годы"</t>
  </si>
  <si>
    <t>1700000000</t>
  </si>
  <si>
    <t xml:space="preserve">    Муниципальная программа "Развитие физической культуры и спорта в Окуловском муниципальном районе на 2020-2024 годы"</t>
  </si>
  <si>
    <t>2000000000</t>
  </si>
  <si>
    <t xml:space="preserve">    Муниципальная программа "Капитальный ремонт муниципального жилого фонда в Окуловском муниципальном районе на 2015-2022 годы"</t>
  </si>
  <si>
    <t>2300000000</t>
  </si>
  <si>
    <t xml:space="preserve">    Муниципальная программа "Поддержание в постоянной готовности местной системы оповещения Окуловского муниципального района, создание запасов мобильных средств оповещения населения на 2020-2022 годы"</t>
  </si>
  <si>
    <t>2500000000</t>
  </si>
  <si>
    <t xml:space="preserve">    Муниципальная программа "Градостроительная политика на территории Окуловского муниципального района на 2016-2022 годы"</t>
  </si>
  <si>
    <t>2700000000</t>
  </si>
  <si>
    <t xml:space="preserve">    Муниципальная программа "Строительство дошкольных образовательных организаций на территории Окуловского муниципального района на 2018-2020 годы"</t>
  </si>
  <si>
    <t>3300000000</t>
  </si>
  <si>
    <t xml:space="preserve">    Муниципальная программа "Обеспечение  жильём работников, привлекаемых для работы в государственных и муниципальных учреждениях Окуловского муниципального района Новгородской области на 2019-2024 годы"</t>
  </si>
  <si>
    <t>3500000000</t>
  </si>
  <si>
    <t xml:space="preserve">    Муниципальная программа "Снос нежилых зданий (сооружений), находящихся в муниципальной собственности муниципального образования "Окуловский муниципальный район", на 2020-2024 годы"</t>
  </si>
  <si>
    <t>3800000000</t>
  </si>
  <si>
    <t>ВСЕГО РАСХОДОВ:</t>
  </si>
  <si>
    <t>Анализ исполнения муниципальных программ</t>
  </si>
  <si>
    <t>область</t>
  </si>
  <si>
    <t>район</t>
  </si>
  <si>
    <t>федерация</t>
  </si>
  <si>
    <t>Ответственный исполнитель программы</t>
  </si>
  <si>
    <t>Комитет финансов Администрации Окуловского муниципального района Чернобаева Е.А</t>
  </si>
  <si>
    <t xml:space="preserve">Управление Делами Администрации 
Окуловского муниципального района                    </t>
  </si>
  <si>
    <t>Комитет культуры и туризма Администрации Окуловского муниципального района Нужина О.В.</t>
  </si>
  <si>
    <t>Главный специалист по делам ГО и ЧС Администрации Окуловского муниципального района      Матонина М.А.</t>
  </si>
  <si>
    <t xml:space="preserve">Управление по сельскому хозяйству и продовольствию Администрации 
Окуловского муниципального района Осипова И.В.
</t>
  </si>
  <si>
    <t xml:space="preserve">Комитет по управлению муниципальным имуществом Администрации 
Окуловского муниципального района Лучкина А.С.
</t>
  </si>
  <si>
    <t xml:space="preserve">Экономический комитет Администрации 
Окуловского муниципального района Соколова Е.В.
</t>
  </si>
  <si>
    <t xml:space="preserve">Комитет жилищно-коммунального хозяйства и дорожной деятельности Администрации 
Окуловского муниципального района </t>
  </si>
  <si>
    <t xml:space="preserve">Комитет образования Администрации
Окуловского муниципального района                         Волкова Е.М.                                                      Соисполнители: Администрация Окуловского муниципального района; Управление по физической культуре и спорту Администрации Окуловского муниципального района; 
Комитет жилищно-коммунального  хозяйства и дорожной деятельности Администрации Окуловского муниципального района
</t>
  </si>
  <si>
    <t xml:space="preserve">Комитет жилищно-коммунального хозяйства и дорожной деятельности Администрации 
Окуловского муниципального района  Маклак Е.В.
</t>
  </si>
  <si>
    <t xml:space="preserve">Комитет культуры и туризма Администрации Окуловского муниципального района Пенева Н.А.
</t>
  </si>
  <si>
    <t xml:space="preserve">Комитет жилищно-коммунального хозяйства и дорожной деятельности Администрации 
Окуловского муниципального района Константинова Н.А
</t>
  </si>
  <si>
    <t xml:space="preserve">Управление по физической культуре и спорту Администрации Окуловского муниципального района Волохин Н.А.
</t>
  </si>
  <si>
    <t xml:space="preserve">Комитет жилищно-коммунального хозяйства и дорожной деятельности Администрации Окуловского муниципального района </t>
  </si>
  <si>
    <t xml:space="preserve">Главный специалист по делам ГО и ЧС Администрации Окуловского муниципального района      Матонина М.А. </t>
  </si>
  <si>
    <t>Отдел архитектуры и градостроительства Администрации Окуловского муниципального района Степанов А.Л.</t>
  </si>
  <si>
    <t xml:space="preserve">Комитет по управлению муниципальным имуществом Администрации  Окуловского муниципального района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</si>
</sst>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2" fillId="0" borderId="1">
      <alignment wrapText="1"/>
    </xf>
    <xf numFmtId="0" fontId="2" fillId="0" borderId="1"/>
    <xf numFmtId="0" fontId="3" fillId="0" borderId="1">
      <alignment horizontal="center" wrapText="1"/>
    </xf>
    <xf numFmtId="0" fontId="3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4" fillId="0" borderId="2">
      <alignment vertical="top" wrapText="1"/>
    </xf>
    <xf numFmtId="1" fontId="2" fillId="0" borderId="2">
      <alignment horizontal="center" vertical="top" shrinkToFit="1"/>
    </xf>
    <xf numFmtId="4" fontId="4" fillId="2" borderId="2">
      <alignment horizontal="right" vertical="top" shrinkToFit="1"/>
    </xf>
    <xf numFmtId="10" fontId="4" fillId="2" borderId="2">
      <alignment horizontal="right" vertical="top" shrinkToFit="1"/>
    </xf>
    <xf numFmtId="0" fontId="4" fillId="0" borderId="2">
      <alignment horizontal="left"/>
    </xf>
    <xf numFmtId="4" fontId="4" fillId="3" borderId="2">
      <alignment horizontal="right" vertical="top" shrinkToFit="1"/>
    </xf>
    <xf numFmtId="10" fontId="4" fillId="3" borderId="2">
      <alignment horizontal="right" vertical="top" shrinkToFit="1"/>
    </xf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2" fillId="0" borderId="1"/>
    <xf numFmtId="0" fontId="2" fillId="0" borderId="1"/>
    <xf numFmtId="0" fontId="2" fillId="4" borderId="1"/>
    <xf numFmtId="1" fontId="2" fillId="0" borderId="2">
      <alignment horizontal="left" vertical="top" wrapText="1" indent="2"/>
    </xf>
    <xf numFmtId="0" fontId="2" fillId="4" borderId="1">
      <alignment shrinkToFit="1"/>
    </xf>
    <xf numFmtId="4" fontId="2" fillId="0" borderId="2">
      <alignment horizontal="right" vertical="top" shrinkToFit="1"/>
    </xf>
    <xf numFmtId="10" fontId="2" fillId="0" borderId="2">
      <alignment horizontal="right" vertical="top" shrinkToFit="1"/>
    </xf>
    <xf numFmtId="0" fontId="2" fillId="0" borderId="1">
      <alignment vertical="top"/>
    </xf>
    <xf numFmtId="0" fontId="2" fillId="4" borderId="1">
      <alignment horizontal="center"/>
    </xf>
    <xf numFmtId="0" fontId="2" fillId="4" borderId="1">
      <alignment horizontal="left"/>
    </xf>
    <xf numFmtId="0" fontId="1" fillId="0" borderId="1"/>
  </cellStyleXfs>
  <cellXfs count="79">
    <xf numFmtId="0" fontId="0" fillId="0" borderId="0" xfId="0"/>
    <xf numFmtId="0" fontId="2" fillId="0" borderId="1" xfId="2" applyNumberFormat="1" applyFill="1" applyProtection="1"/>
    <xf numFmtId="0" fontId="0" fillId="0" borderId="0" xfId="0" applyFill="1" applyProtection="1">
      <protection locked="0"/>
    </xf>
    <xf numFmtId="0" fontId="3" fillId="0" borderId="1" xfId="3" applyNumberFormat="1" applyFill="1" applyProtection="1">
      <alignment horizontal="center" wrapText="1"/>
    </xf>
    <xf numFmtId="0" fontId="3" fillId="0" borderId="1" xfId="4" applyNumberFormat="1" applyFill="1" applyProtection="1">
      <alignment horizontal="center"/>
    </xf>
    <xf numFmtId="0" fontId="4" fillId="0" borderId="2" xfId="30" applyNumberFormat="1" applyFill="1" applyProtection="1">
      <alignment vertical="top" wrapText="1"/>
    </xf>
    <xf numFmtId="1" fontId="2" fillId="0" borderId="2" xfId="31" applyNumberFormat="1" applyFill="1" applyProtection="1">
      <alignment horizontal="center" vertical="top" shrinkToFit="1"/>
    </xf>
    <xf numFmtId="4" fontId="4" fillId="0" borderId="2" xfId="32" applyNumberFormat="1" applyFill="1" applyProtection="1">
      <alignment horizontal="right" vertical="top" shrinkToFit="1"/>
    </xf>
    <xf numFmtId="10" fontId="4" fillId="0" borderId="2" xfId="33" applyNumberFormat="1" applyFill="1" applyProtection="1">
      <alignment horizontal="right" vertical="top" shrinkToFit="1"/>
    </xf>
    <xf numFmtId="4" fontId="4" fillId="0" borderId="2" xfId="35" applyNumberFormat="1" applyFill="1" applyProtection="1">
      <alignment horizontal="right" vertical="top" shrinkToFit="1"/>
    </xf>
    <xf numFmtId="10" fontId="4" fillId="0" borderId="2" xfId="36" applyNumberFormat="1" applyFill="1" applyProtection="1">
      <alignment horizontal="right" vertical="top" shrinkToFit="1"/>
    </xf>
    <xf numFmtId="1" fontId="6" fillId="0" borderId="2" xfId="31" applyNumberFormat="1" applyFont="1" applyFill="1" applyProtection="1">
      <alignment horizontal="center" vertical="top" shrinkToFit="1"/>
    </xf>
    <xf numFmtId="0" fontId="2" fillId="0" borderId="2" xfId="30" applyNumberFormat="1" applyFont="1" applyFill="1" applyProtection="1">
      <alignment vertical="top" wrapText="1"/>
    </xf>
    <xf numFmtId="1" fontId="2" fillId="0" borderId="2" xfId="31" applyNumberFormat="1" applyFont="1" applyFill="1" applyProtection="1">
      <alignment horizontal="center" vertical="top" shrinkToFit="1"/>
    </xf>
    <xf numFmtId="4" fontId="2" fillId="0" borderId="2" xfId="32" applyNumberFormat="1" applyFont="1" applyFill="1" applyProtection="1">
      <alignment horizontal="right" vertical="top" shrinkToFit="1"/>
    </xf>
    <xf numFmtId="10" fontId="2" fillId="0" borderId="2" xfId="33" applyNumberFormat="1" applyFont="1" applyFill="1" applyProtection="1">
      <alignment horizontal="right" vertical="top" shrinkToFit="1"/>
    </xf>
    <xf numFmtId="0" fontId="2" fillId="0" borderId="1" xfId="2" applyNumberFormat="1" applyFont="1" applyFill="1" applyProtection="1"/>
    <xf numFmtId="0" fontId="0" fillId="0" borderId="0" xfId="0" applyFont="1" applyFill="1" applyProtection="1">
      <protection locked="0"/>
    </xf>
    <xf numFmtId="49" fontId="6" fillId="5" borderId="3" xfId="51" applyNumberFormat="1" applyFont="1" applyFill="1" applyBorder="1" applyAlignment="1">
      <alignment horizontal="center" vertical="top" shrinkToFit="1"/>
    </xf>
    <xf numFmtId="49" fontId="6" fillId="6" borderId="3" xfId="51" applyNumberFormat="1" applyFont="1" applyFill="1" applyBorder="1" applyAlignment="1">
      <alignment horizontal="center" vertical="top" shrinkToFit="1"/>
    </xf>
    <xf numFmtId="49" fontId="7" fillId="7" borderId="3" xfId="51" applyNumberFormat="1" applyFont="1" applyFill="1" applyBorder="1" applyAlignment="1">
      <alignment horizontal="center" vertical="top" shrinkToFit="1"/>
    </xf>
    <xf numFmtId="49" fontId="7" fillId="5" borderId="3" xfId="51" applyNumberFormat="1" applyFont="1" applyFill="1" applyBorder="1" applyAlignment="1">
      <alignment horizontal="center" vertical="top" shrinkToFit="1"/>
    </xf>
    <xf numFmtId="49" fontId="7" fillId="6" borderId="3" xfId="51" applyNumberFormat="1" applyFont="1" applyFill="1" applyBorder="1" applyAlignment="1">
      <alignment horizontal="center" vertical="top" shrinkToFit="1"/>
    </xf>
    <xf numFmtId="4" fontId="2" fillId="7" borderId="2" xfId="32" applyNumberFormat="1" applyFont="1" applyFill="1" applyProtection="1">
      <alignment horizontal="right" vertical="top" shrinkToFit="1"/>
    </xf>
    <xf numFmtId="10" fontId="2" fillId="7" borderId="2" xfId="33" applyNumberFormat="1" applyFont="1" applyFill="1" applyProtection="1">
      <alignment horizontal="right" vertical="top" shrinkToFit="1"/>
    </xf>
    <xf numFmtId="4" fontId="2" fillId="5" borderId="2" xfId="32" applyNumberFormat="1" applyFont="1" applyFill="1" applyProtection="1">
      <alignment horizontal="right" vertical="top" shrinkToFit="1"/>
    </xf>
    <xf numFmtId="10" fontId="2" fillId="5" borderId="2" xfId="33" applyNumberFormat="1" applyFont="1" applyFill="1" applyProtection="1">
      <alignment horizontal="right" vertical="top" shrinkToFit="1"/>
    </xf>
    <xf numFmtId="4" fontId="2" fillId="6" borderId="2" xfId="32" applyNumberFormat="1" applyFont="1" applyFill="1" applyProtection="1">
      <alignment horizontal="right" vertical="top" shrinkToFit="1"/>
    </xf>
    <xf numFmtId="10" fontId="2" fillId="6" borderId="2" xfId="33" applyNumberFormat="1" applyFont="1" applyFill="1" applyProtection="1">
      <alignment horizontal="right" vertical="top" shrinkToFit="1"/>
    </xf>
    <xf numFmtId="4" fontId="7" fillId="7" borderId="2" xfId="32" applyNumberFormat="1" applyFont="1" applyFill="1" applyProtection="1">
      <alignment horizontal="right" vertical="top" shrinkToFit="1"/>
    </xf>
    <xf numFmtId="4" fontId="7" fillId="5" borderId="2" xfId="32" applyNumberFormat="1" applyFont="1" applyFill="1" applyProtection="1">
      <alignment horizontal="right" vertical="top" shrinkToFit="1"/>
    </xf>
    <xf numFmtId="4" fontId="7" fillId="6" borderId="2" xfId="32" applyNumberFormat="1" applyFont="1" applyFill="1" applyProtection="1">
      <alignment horizontal="right" vertical="top" shrinkToFit="1"/>
    </xf>
    <xf numFmtId="0" fontId="0" fillId="0" borderId="1" xfId="0" applyFill="1" applyBorder="1" applyProtection="1">
      <protection locked="0"/>
    </xf>
    <xf numFmtId="0" fontId="2" fillId="0" borderId="3" xfId="2" applyNumberFormat="1" applyFill="1" applyBorder="1" applyProtection="1"/>
    <xf numFmtId="49" fontId="6" fillId="7" borderId="3" xfId="51" applyNumberFormat="1" applyFont="1" applyFill="1" applyBorder="1" applyAlignment="1">
      <alignment horizontal="center" vertical="top" shrinkToFit="1"/>
    </xf>
    <xf numFmtId="4" fontId="6" fillId="7" borderId="2" xfId="32" applyNumberFormat="1" applyFont="1" applyFill="1" applyProtection="1">
      <alignment horizontal="right" vertical="top" shrinkToFit="1"/>
    </xf>
    <xf numFmtId="10" fontId="6" fillId="7" borderId="2" xfId="33" applyNumberFormat="1" applyFont="1" applyFill="1" applyProtection="1">
      <alignment horizontal="right" vertical="top" shrinkToFit="1"/>
    </xf>
    <xf numFmtId="0" fontId="0" fillId="0" borderId="3" xfId="0" applyFill="1" applyBorder="1" applyProtection="1">
      <protection locked="0"/>
    </xf>
    <xf numFmtId="4" fontId="6" fillId="5" borderId="2" xfId="32" applyNumberFormat="1" applyFont="1" applyFill="1" applyProtection="1">
      <alignment horizontal="right" vertical="top" shrinkToFit="1"/>
    </xf>
    <xf numFmtId="10" fontId="6" fillId="5" borderId="2" xfId="33" applyNumberFormat="1" applyFont="1" applyFill="1" applyProtection="1">
      <alignment horizontal="right" vertical="top" shrinkToFit="1"/>
    </xf>
    <xf numFmtId="4" fontId="6" fillId="6" borderId="2" xfId="32" applyNumberFormat="1" applyFont="1" applyFill="1" applyProtection="1">
      <alignment horizontal="right" vertical="top" shrinkToFit="1"/>
    </xf>
    <xf numFmtId="10" fontId="6" fillId="6" borderId="2" xfId="33" applyNumberFormat="1" applyFont="1" applyFill="1" applyProtection="1">
      <alignment horizontal="right" vertical="top" shrinkToFit="1"/>
    </xf>
    <xf numFmtId="10" fontId="7" fillId="7" borderId="2" xfId="33" applyNumberFormat="1" applyFont="1" applyFill="1" applyProtection="1">
      <alignment horizontal="right" vertical="top" shrinkToFit="1"/>
    </xf>
    <xf numFmtId="10" fontId="7" fillId="5" borderId="2" xfId="33" applyNumberFormat="1" applyFont="1" applyFill="1" applyProtection="1">
      <alignment horizontal="right" vertical="top" shrinkToFit="1"/>
    </xf>
    <xf numFmtId="4" fontId="7" fillId="8" borderId="2" xfId="32" applyNumberFormat="1" applyFont="1" applyFill="1" applyProtection="1">
      <alignment horizontal="right" vertical="top" shrinkToFit="1"/>
    </xf>
    <xf numFmtId="10" fontId="7" fillId="8" borderId="2" xfId="33" applyNumberFormat="1" applyFont="1" applyFill="1" applyProtection="1">
      <alignment horizontal="right" vertical="top" shrinkToFit="1"/>
    </xf>
    <xf numFmtId="4" fontId="2" fillId="8" borderId="2" xfId="32" applyNumberFormat="1" applyFont="1" applyFill="1" applyProtection="1">
      <alignment horizontal="right" vertical="top" shrinkToFit="1"/>
    </xf>
    <xf numFmtId="10" fontId="2" fillId="8" borderId="2" xfId="33" applyNumberFormat="1" applyFont="1" applyFill="1" applyProtection="1">
      <alignment horizontal="right" vertical="top" shrinkToFit="1"/>
    </xf>
    <xf numFmtId="4" fontId="4" fillId="6" borderId="2" xfId="32" applyNumberFormat="1" applyFill="1" applyProtection="1">
      <alignment horizontal="right" vertical="top" shrinkToFit="1"/>
    </xf>
    <xf numFmtId="10" fontId="4" fillId="6" borderId="2" xfId="33" applyNumberFormat="1" applyFill="1" applyProtection="1">
      <alignment horizontal="right" vertical="top" shrinkToFit="1"/>
    </xf>
    <xf numFmtId="10" fontId="7" fillId="6" borderId="2" xfId="33" applyNumberFormat="1" applyFont="1" applyFill="1" applyProtection="1">
      <alignment horizontal="right" vertical="top" shrinkToFit="1"/>
    </xf>
    <xf numFmtId="0" fontId="3" fillId="0" borderId="1" xfId="3" applyNumberFormat="1" applyFill="1" applyProtection="1">
      <alignment horizontal="center" wrapText="1"/>
    </xf>
    <xf numFmtId="0" fontId="3" fillId="0" borderId="1" xfId="4" applyNumberFormat="1" applyFill="1" applyProtection="1">
      <alignment horizontal="center"/>
    </xf>
    <xf numFmtId="0" fontId="4" fillId="0" borderId="2" xfId="34" applyNumberFormat="1" applyFill="1" applyProtection="1">
      <alignment horizontal="left"/>
    </xf>
    <xf numFmtId="10" fontId="4" fillId="0" borderId="4" xfId="33" applyNumberFormat="1" applyFill="1" applyBorder="1" applyProtection="1">
      <alignment horizontal="right" vertical="top" shrinkToFit="1"/>
    </xf>
    <xf numFmtId="10" fontId="4" fillId="0" borderId="4" xfId="36" applyNumberFormat="1" applyFill="1" applyBorder="1" applyProtection="1">
      <alignment horizontal="right" vertical="top" shrinkToFit="1"/>
    </xf>
    <xf numFmtId="0" fontId="4" fillId="0" borderId="3" xfId="29" applyFont="1" applyFill="1" applyBorder="1" applyAlignment="1">
      <alignment horizontal="left" vertical="center" wrapText="1"/>
    </xf>
    <xf numFmtId="0" fontId="4" fillId="0" borderId="3" xfId="29" applyFont="1" applyFill="1" applyBorder="1" applyAlignment="1">
      <alignment horizontal="left" vertical="top" wrapText="1"/>
    </xf>
    <xf numFmtId="4" fontId="0" fillId="0" borderId="0" xfId="0" applyNumberFormat="1" applyFont="1" applyFill="1" applyProtection="1">
      <protection locked="0"/>
    </xf>
    <xf numFmtId="0" fontId="4" fillId="0" borderId="2" xfId="34" applyNumberFormat="1" applyFill="1" applyProtection="1">
      <alignment horizontal="left"/>
    </xf>
    <xf numFmtId="0" fontId="4" fillId="0" borderId="2" xfId="34" applyFill="1">
      <alignment horizontal="left"/>
    </xf>
    <xf numFmtId="0" fontId="2" fillId="0" borderId="2" xfId="29" applyNumberFormat="1" applyFill="1" applyProtection="1">
      <alignment horizontal="center" vertical="center" wrapText="1"/>
    </xf>
    <xf numFmtId="0" fontId="2" fillId="0" borderId="2" xfId="29" applyFill="1">
      <alignment horizontal="center" vertical="center" wrapText="1"/>
    </xf>
    <xf numFmtId="0" fontId="2" fillId="0" borderId="2" xfId="19" applyNumberFormat="1" applyFill="1" applyProtection="1">
      <alignment horizontal="center" vertical="center" wrapText="1"/>
    </xf>
    <xf numFmtId="0" fontId="2" fillId="0" borderId="2" xfId="19" applyFill="1">
      <alignment horizontal="center" vertical="center" wrapText="1"/>
    </xf>
    <xf numFmtId="0" fontId="2" fillId="0" borderId="1" xfId="1" applyNumberFormat="1" applyFill="1" applyProtection="1">
      <alignment wrapText="1"/>
    </xf>
    <xf numFmtId="0" fontId="2" fillId="0" borderId="1" xfId="1" applyFill="1">
      <alignment wrapText="1"/>
    </xf>
    <xf numFmtId="0" fontId="3" fillId="0" borderId="1" xfId="3" applyNumberFormat="1" applyFill="1" applyProtection="1">
      <alignment horizontal="center" wrapText="1"/>
    </xf>
    <xf numFmtId="0" fontId="3" fillId="0" borderId="1" xfId="3" applyFill="1">
      <alignment horizontal="center" wrapText="1"/>
    </xf>
    <xf numFmtId="0" fontId="3" fillId="0" borderId="1" xfId="4" applyNumberFormat="1" applyFill="1" applyProtection="1">
      <alignment horizontal="center"/>
    </xf>
    <xf numFmtId="0" fontId="3" fillId="0" borderId="1" xfId="4" applyFill="1">
      <alignment horizontal="center"/>
    </xf>
    <xf numFmtId="0" fontId="2" fillId="0" borderId="1" xfId="5" applyNumberFormat="1" applyFill="1" applyProtection="1">
      <alignment horizontal="right"/>
    </xf>
    <xf numFmtId="0" fontId="2" fillId="0" borderId="1" xfId="5" applyFill="1">
      <alignment horizontal="right"/>
    </xf>
    <xf numFmtId="0" fontId="2" fillId="0" borderId="2" xfId="6" applyNumberFormat="1" applyFill="1" applyProtection="1">
      <alignment horizontal="center" vertical="center" wrapText="1"/>
    </xf>
    <xf numFmtId="0" fontId="2" fillId="0" borderId="2" xfId="6" applyFill="1">
      <alignment horizontal="center" vertical="center" wrapText="1"/>
    </xf>
    <xf numFmtId="0" fontId="2" fillId="0" borderId="2" xfId="9" applyNumberFormat="1" applyFill="1" applyProtection="1">
      <alignment horizontal="center" vertical="center" wrapText="1"/>
    </xf>
    <xf numFmtId="0" fontId="2" fillId="0" borderId="2" xfId="9" applyFill="1">
      <alignment horizontal="center" vertical="center" wrapText="1"/>
    </xf>
    <xf numFmtId="0" fontId="2" fillId="0" borderId="4" xfId="29" applyNumberFormat="1" applyFill="1" applyBorder="1" applyProtection="1">
      <alignment horizontal="center" vertical="center" wrapText="1"/>
    </xf>
    <xf numFmtId="0" fontId="2" fillId="0" borderId="4" xfId="29" applyFill="1" applyBorder="1">
      <alignment horizontal="center" vertical="center" wrapTex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Обычный 6" xfId="5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workbookViewId="0">
      <selection activeCell="K88" sqref="K88"/>
    </sheetView>
  </sheetViews>
  <sheetFormatPr defaultRowHeight="15" outlineLevelRow="2" x14ac:dyDescent="0.25"/>
  <cols>
    <col min="1" max="1" width="40" style="2" customWidth="1"/>
    <col min="2" max="2" width="11.5703125" style="2" bestFit="1" customWidth="1"/>
    <col min="3" max="3" width="14.7109375" style="2" customWidth="1"/>
    <col min="4" max="5" width="13.85546875" style="2" bestFit="1" customWidth="1"/>
    <col min="6" max="6" width="11.28515625" style="2" customWidth="1"/>
    <col min="7" max="7" width="9.140625" style="2" customWidth="1"/>
    <col min="8" max="8" width="11.42578125" style="2" bestFit="1" customWidth="1"/>
    <col min="9" max="16384" width="9.140625" style="2"/>
  </cols>
  <sheetData>
    <row r="1" spans="1:7" ht="15.2" customHeight="1" x14ac:dyDescent="0.25">
      <c r="A1" s="65" t="s">
        <v>0</v>
      </c>
      <c r="B1" s="66"/>
      <c r="C1" s="66"/>
      <c r="D1" s="1"/>
      <c r="E1" s="1"/>
      <c r="F1" s="1"/>
      <c r="G1" s="1"/>
    </row>
    <row r="2" spans="1:7" ht="15.95" customHeight="1" x14ac:dyDescent="0.25">
      <c r="A2" s="67" t="s">
        <v>84</v>
      </c>
      <c r="B2" s="68"/>
      <c r="C2" s="68"/>
      <c r="D2" s="68"/>
      <c r="E2" s="68"/>
      <c r="F2" s="3"/>
      <c r="G2" s="1"/>
    </row>
    <row r="3" spans="1:7" ht="15.75" customHeight="1" x14ac:dyDescent="0.25">
      <c r="A3" s="69" t="s">
        <v>1</v>
      </c>
      <c r="B3" s="70"/>
      <c r="C3" s="70"/>
      <c r="D3" s="70"/>
      <c r="E3" s="70"/>
      <c r="F3" s="4"/>
      <c r="G3" s="1"/>
    </row>
    <row r="4" spans="1:7" ht="12.75" customHeight="1" x14ac:dyDescent="0.25">
      <c r="A4" s="71" t="s">
        <v>2</v>
      </c>
      <c r="B4" s="72"/>
      <c r="C4" s="72"/>
      <c r="D4" s="72"/>
      <c r="E4" s="72"/>
      <c r="F4" s="72"/>
      <c r="G4" s="1"/>
    </row>
    <row r="5" spans="1:7" ht="26.25" customHeight="1" x14ac:dyDescent="0.25">
      <c r="A5" s="73" t="s">
        <v>3</v>
      </c>
      <c r="B5" s="75" t="s">
        <v>4</v>
      </c>
      <c r="C5" s="63" t="s">
        <v>5</v>
      </c>
      <c r="D5" s="61" t="s">
        <v>6</v>
      </c>
      <c r="E5" s="61" t="s">
        <v>7</v>
      </c>
      <c r="F5" s="61" t="s">
        <v>8</v>
      </c>
      <c r="G5" s="1"/>
    </row>
    <row r="6" spans="1:7" x14ac:dyDescent="0.25">
      <c r="A6" s="74"/>
      <c r="B6" s="76"/>
      <c r="C6" s="64"/>
      <c r="D6" s="62"/>
      <c r="E6" s="62"/>
      <c r="F6" s="62"/>
      <c r="G6" s="1"/>
    </row>
    <row r="7" spans="1:7" ht="63.75" x14ac:dyDescent="0.25">
      <c r="A7" s="5" t="s">
        <v>9</v>
      </c>
      <c r="B7" s="11" t="s">
        <v>10</v>
      </c>
      <c r="C7" s="7">
        <v>28161200</v>
      </c>
      <c r="D7" s="7">
        <v>20535700</v>
      </c>
      <c r="E7" s="7">
        <v>20437530.109999999</v>
      </c>
      <c r="F7" s="8">
        <f>E7/C7*100%</f>
        <v>0.72573363741601915</v>
      </c>
      <c r="G7" s="1"/>
    </row>
    <row r="8" spans="1:7" s="17" customFormat="1" ht="63.75" outlineLevel="1" x14ac:dyDescent="0.25">
      <c r="A8" s="12" t="s">
        <v>11</v>
      </c>
      <c r="B8" s="13" t="s">
        <v>12</v>
      </c>
      <c r="C8" s="14">
        <v>10092700</v>
      </c>
      <c r="D8" s="14">
        <v>6549300</v>
      </c>
      <c r="E8" s="14">
        <v>6451130.1100000003</v>
      </c>
      <c r="F8" s="15">
        <f t="shared" ref="F8:F40" si="0">E8/C8*100%</f>
        <v>0.63918774064422801</v>
      </c>
      <c r="G8" s="16"/>
    </row>
    <row r="9" spans="1:7" s="17" customFormat="1" outlineLevel="1" x14ac:dyDescent="0.25">
      <c r="A9" s="12"/>
      <c r="B9" s="18" t="s">
        <v>85</v>
      </c>
      <c r="C9" s="30">
        <v>88100</v>
      </c>
      <c r="D9" s="30">
        <v>86600</v>
      </c>
      <c r="E9" s="30">
        <v>32569.29</v>
      </c>
      <c r="F9" s="43">
        <f t="shared" ref="F9:F10" si="1">E9/C9*100%</f>
        <v>0.36968547105561861</v>
      </c>
      <c r="G9" s="16"/>
    </row>
    <row r="10" spans="1:7" s="17" customFormat="1" outlineLevel="1" x14ac:dyDescent="0.25">
      <c r="A10" s="12"/>
      <c r="B10" s="19" t="s">
        <v>86</v>
      </c>
      <c r="C10" s="31">
        <v>10004600</v>
      </c>
      <c r="D10" s="31">
        <v>6462700</v>
      </c>
      <c r="E10" s="31">
        <v>6418560.8200000003</v>
      </c>
      <c r="F10" s="50">
        <f t="shared" si="1"/>
        <v>0.64156096395658002</v>
      </c>
      <c r="G10" s="16"/>
    </row>
    <row r="11" spans="1:7" s="17" customFormat="1" ht="38.25" outlineLevel="1" x14ac:dyDescent="0.25">
      <c r="A11" s="12" t="s">
        <v>13</v>
      </c>
      <c r="B11" s="13" t="s">
        <v>14</v>
      </c>
      <c r="C11" s="14">
        <v>17984900</v>
      </c>
      <c r="D11" s="14">
        <v>13923800</v>
      </c>
      <c r="E11" s="14">
        <v>13923800</v>
      </c>
      <c r="F11" s="15">
        <f t="shared" si="0"/>
        <v>0.77419390711096536</v>
      </c>
      <c r="G11" s="16"/>
    </row>
    <row r="12" spans="1:7" outlineLevel="1" x14ac:dyDescent="0.25">
      <c r="A12" s="5"/>
      <c r="B12" s="20" t="s">
        <v>87</v>
      </c>
      <c r="C12" s="29">
        <v>728100</v>
      </c>
      <c r="D12" s="29">
        <v>546100</v>
      </c>
      <c r="E12" s="29">
        <v>546100</v>
      </c>
      <c r="F12" s="42">
        <f t="shared" ref="F12:F13" si="2">E12/C12*100%</f>
        <v>0.75003433594286495</v>
      </c>
      <c r="G12" s="1"/>
    </row>
    <row r="13" spans="1:7" outlineLevel="1" x14ac:dyDescent="0.25">
      <c r="A13" s="5"/>
      <c r="B13" s="21" t="s">
        <v>85</v>
      </c>
      <c r="C13" s="44">
        <v>17256800</v>
      </c>
      <c r="D13" s="44">
        <v>13377700</v>
      </c>
      <c r="E13" s="44">
        <v>13377700</v>
      </c>
      <c r="F13" s="45">
        <f t="shared" si="2"/>
        <v>0.77521324926985302</v>
      </c>
      <c r="G13" s="1"/>
    </row>
    <row r="14" spans="1:7" s="17" customFormat="1" ht="38.25" outlineLevel="1" x14ac:dyDescent="0.25">
      <c r="A14" s="12" t="s">
        <v>15</v>
      </c>
      <c r="B14" s="13" t="s">
        <v>16</v>
      </c>
      <c r="C14" s="14">
        <v>83600</v>
      </c>
      <c r="D14" s="14">
        <v>62600</v>
      </c>
      <c r="E14" s="14">
        <v>62600</v>
      </c>
      <c r="F14" s="15">
        <f t="shared" si="0"/>
        <v>0.74880382775119614</v>
      </c>
      <c r="G14" s="16"/>
    </row>
    <row r="15" spans="1:7" s="17" customFormat="1" outlineLevel="1" x14ac:dyDescent="0.25">
      <c r="A15" s="12"/>
      <c r="B15" s="18" t="s">
        <v>85</v>
      </c>
      <c r="C15" s="44">
        <v>43600</v>
      </c>
      <c r="D15" s="44">
        <v>43600</v>
      </c>
      <c r="E15" s="44">
        <v>43600</v>
      </c>
      <c r="F15" s="45">
        <f t="shared" ref="F15:F16" si="3">E15/C15*100%</f>
        <v>1</v>
      </c>
      <c r="G15" s="16"/>
    </row>
    <row r="16" spans="1:7" s="17" customFormat="1" outlineLevel="1" x14ac:dyDescent="0.25">
      <c r="A16" s="12"/>
      <c r="B16" s="19" t="s">
        <v>86</v>
      </c>
      <c r="C16" s="31">
        <v>40000</v>
      </c>
      <c r="D16" s="31">
        <v>19000</v>
      </c>
      <c r="E16" s="31">
        <v>19000</v>
      </c>
      <c r="F16" s="50">
        <f t="shared" si="3"/>
        <v>0.47499999999999998</v>
      </c>
      <c r="G16" s="16"/>
    </row>
    <row r="17" spans="1:7" ht="63.75" x14ac:dyDescent="0.25">
      <c r="A17" s="5" t="s">
        <v>17</v>
      </c>
      <c r="B17" s="11" t="s">
        <v>18</v>
      </c>
      <c r="C17" s="7">
        <v>22500</v>
      </c>
      <c r="D17" s="7">
        <v>0</v>
      </c>
      <c r="E17" s="7">
        <v>0</v>
      </c>
      <c r="F17" s="8">
        <f t="shared" si="0"/>
        <v>0</v>
      </c>
      <c r="G17" s="1"/>
    </row>
    <row r="18" spans="1:7" s="17" customFormat="1" outlineLevel="2" x14ac:dyDescent="0.25">
      <c r="A18" s="12"/>
      <c r="B18" s="22" t="s">
        <v>86</v>
      </c>
      <c r="C18" s="27">
        <v>22500</v>
      </c>
      <c r="D18" s="27">
        <v>0</v>
      </c>
      <c r="E18" s="27">
        <v>0</v>
      </c>
      <c r="F18" s="28">
        <f t="shared" ref="F18" si="4">E18/C18*100%</f>
        <v>0</v>
      </c>
      <c r="G18" s="16"/>
    </row>
    <row r="19" spans="1:7" ht="51" x14ac:dyDescent="0.25">
      <c r="A19" s="5" t="s">
        <v>19</v>
      </c>
      <c r="B19" s="11" t="s">
        <v>20</v>
      </c>
      <c r="C19" s="7">
        <v>20000</v>
      </c>
      <c r="D19" s="7">
        <v>20000</v>
      </c>
      <c r="E19" s="7">
        <v>20000</v>
      </c>
      <c r="F19" s="8">
        <f t="shared" si="0"/>
        <v>1</v>
      </c>
      <c r="G19" s="1"/>
    </row>
    <row r="20" spans="1:7" s="17" customFormat="1" outlineLevel="2" x14ac:dyDescent="0.25">
      <c r="A20" s="12"/>
      <c r="B20" s="22" t="s">
        <v>86</v>
      </c>
      <c r="C20" s="27">
        <v>20000</v>
      </c>
      <c r="D20" s="27">
        <v>20000</v>
      </c>
      <c r="E20" s="27">
        <v>20000</v>
      </c>
      <c r="F20" s="28">
        <f t="shared" si="0"/>
        <v>1</v>
      </c>
      <c r="G20" s="16"/>
    </row>
    <row r="21" spans="1:7" ht="76.5" x14ac:dyDescent="0.25">
      <c r="A21" s="5" t="s">
        <v>21</v>
      </c>
      <c r="B21" s="11" t="s">
        <v>22</v>
      </c>
      <c r="C21" s="7">
        <v>100000</v>
      </c>
      <c r="D21" s="7">
        <v>21120</v>
      </c>
      <c r="E21" s="7">
        <v>21120</v>
      </c>
      <c r="F21" s="8">
        <f t="shared" si="0"/>
        <v>0.2112</v>
      </c>
      <c r="G21" s="1"/>
    </row>
    <row r="22" spans="1:7" outlineLevel="2" x14ac:dyDescent="0.25">
      <c r="A22" s="5"/>
      <c r="B22" s="22" t="s">
        <v>86</v>
      </c>
      <c r="C22" s="31">
        <v>100000</v>
      </c>
      <c r="D22" s="31">
        <v>21120</v>
      </c>
      <c r="E22" s="31">
        <v>21120</v>
      </c>
      <c r="F22" s="50">
        <f t="shared" ref="F22" si="5">E22/C22*100%</f>
        <v>0.2112</v>
      </c>
      <c r="G22" s="1"/>
    </row>
    <row r="23" spans="1:7" ht="63.75" x14ac:dyDescent="0.25">
      <c r="A23" s="5" t="s">
        <v>23</v>
      </c>
      <c r="B23" s="11" t="s">
        <v>24</v>
      </c>
      <c r="C23" s="7">
        <v>70000</v>
      </c>
      <c r="D23" s="7">
        <v>0</v>
      </c>
      <c r="E23" s="7">
        <v>0</v>
      </c>
      <c r="F23" s="8">
        <f t="shared" si="0"/>
        <v>0</v>
      </c>
      <c r="G23" s="1"/>
    </row>
    <row r="24" spans="1:7" s="17" customFormat="1" outlineLevel="2" x14ac:dyDescent="0.25">
      <c r="A24" s="12"/>
      <c r="B24" s="22" t="s">
        <v>86</v>
      </c>
      <c r="C24" s="27">
        <v>70000</v>
      </c>
      <c r="D24" s="27">
        <v>0</v>
      </c>
      <c r="E24" s="27">
        <v>0</v>
      </c>
      <c r="F24" s="28">
        <f t="shared" si="0"/>
        <v>0</v>
      </c>
      <c r="G24" s="16"/>
    </row>
    <row r="25" spans="1:7" ht="51" x14ac:dyDescent="0.25">
      <c r="A25" s="5" t="s">
        <v>25</v>
      </c>
      <c r="B25" s="11" t="s">
        <v>26</v>
      </c>
      <c r="C25" s="7">
        <v>10000</v>
      </c>
      <c r="D25" s="7">
        <v>0</v>
      </c>
      <c r="E25" s="7">
        <v>0</v>
      </c>
      <c r="F25" s="8">
        <f t="shared" si="0"/>
        <v>0</v>
      </c>
      <c r="G25" s="1"/>
    </row>
    <row r="26" spans="1:7" s="17" customFormat="1" outlineLevel="2" x14ac:dyDescent="0.25">
      <c r="A26" s="12"/>
      <c r="B26" s="22" t="s">
        <v>86</v>
      </c>
      <c r="C26" s="27">
        <v>10000</v>
      </c>
      <c r="D26" s="27">
        <v>0</v>
      </c>
      <c r="E26" s="27">
        <v>0</v>
      </c>
      <c r="F26" s="28">
        <f t="shared" si="0"/>
        <v>0</v>
      </c>
      <c r="G26" s="16"/>
    </row>
    <row r="27" spans="1:7" ht="63.75" x14ac:dyDescent="0.25">
      <c r="A27" s="5" t="s">
        <v>27</v>
      </c>
      <c r="B27" s="11" t="s">
        <v>28</v>
      </c>
      <c r="C27" s="7">
        <v>2318100</v>
      </c>
      <c r="D27" s="7">
        <v>1338216.69</v>
      </c>
      <c r="E27" s="7">
        <v>1329204.43</v>
      </c>
      <c r="F27" s="8">
        <f t="shared" si="0"/>
        <v>0.57340254087399156</v>
      </c>
      <c r="G27" s="1"/>
    </row>
    <row r="28" spans="1:7" x14ac:dyDescent="0.25">
      <c r="A28" s="5"/>
      <c r="B28" s="18" t="s">
        <v>85</v>
      </c>
      <c r="C28" s="44">
        <v>508080</v>
      </c>
      <c r="D28" s="44">
        <v>446645.31</v>
      </c>
      <c r="E28" s="44">
        <v>441001.71</v>
      </c>
      <c r="F28" s="45">
        <f t="shared" si="0"/>
        <v>0.8679769130845536</v>
      </c>
      <c r="G28" s="1"/>
    </row>
    <row r="29" spans="1:7" x14ac:dyDescent="0.25">
      <c r="A29" s="5"/>
      <c r="B29" s="19" t="s">
        <v>86</v>
      </c>
      <c r="C29" s="31">
        <v>1810020</v>
      </c>
      <c r="D29" s="31">
        <v>891571.37999999989</v>
      </c>
      <c r="E29" s="31">
        <v>888202.72</v>
      </c>
      <c r="F29" s="50">
        <f t="shared" si="0"/>
        <v>0.49071431254903258</v>
      </c>
      <c r="G29" s="1"/>
    </row>
    <row r="30" spans="1:7" ht="51" x14ac:dyDescent="0.25">
      <c r="A30" s="5" t="s">
        <v>29</v>
      </c>
      <c r="B30" s="11" t="s">
        <v>30</v>
      </c>
      <c r="C30" s="7">
        <v>104000</v>
      </c>
      <c r="D30" s="7">
        <v>0</v>
      </c>
      <c r="E30" s="7">
        <v>0</v>
      </c>
      <c r="F30" s="8">
        <f t="shared" si="0"/>
        <v>0</v>
      </c>
      <c r="G30" s="1"/>
    </row>
    <row r="31" spans="1:7" s="17" customFormat="1" ht="38.25" outlineLevel="1" x14ac:dyDescent="0.25">
      <c r="A31" s="12" t="s">
        <v>31</v>
      </c>
      <c r="B31" s="13" t="s">
        <v>32</v>
      </c>
      <c r="C31" s="14">
        <v>104000</v>
      </c>
      <c r="D31" s="14">
        <v>0</v>
      </c>
      <c r="E31" s="14">
        <v>0</v>
      </c>
      <c r="F31" s="15">
        <f t="shared" si="0"/>
        <v>0</v>
      </c>
      <c r="G31" s="16"/>
    </row>
    <row r="32" spans="1:7" s="17" customFormat="1" outlineLevel="2" x14ac:dyDescent="0.25">
      <c r="A32" s="12"/>
      <c r="B32" s="22" t="s">
        <v>86</v>
      </c>
      <c r="C32" s="27">
        <v>104000</v>
      </c>
      <c r="D32" s="27">
        <v>0</v>
      </c>
      <c r="E32" s="27">
        <v>0</v>
      </c>
      <c r="F32" s="28">
        <f t="shared" si="0"/>
        <v>0</v>
      </c>
      <c r="G32" s="16"/>
    </row>
    <row r="33" spans="1:7" ht="78" customHeight="1" x14ac:dyDescent="0.25">
      <c r="A33" s="5" t="s">
        <v>33</v>
      </c>
      <c r="B33" s="11" t="s">
        <v>34</v>
      </c>
      <c r="C33" s="7">
        <v>10540700</v>
      </c>
      <c r="D33" s="7">
        <v>7380739.8899999997</v>
      </c>
      <c r="E33" s="7">
        <v>7380739.8899999997</v>
      </c>
      <c r="F33" s="8">
        <f t="shared" si="0"/>
        <v>0.70021344787348083</v>
      </c>
      <c r="G33" s="1"/>
    </row>
    <row r="34" spans="1:7" x14ac:dyDescent="0.25">
      <c r="A34" s="5"/>
      <c r="B34" s="18" t="s">
        <v>85</v>
      </c>
      <c r="C34" s="44">
        <v>4026000</v>
      </c>
      <c r="D34" s="44">
        <v>4025999.99</v>
      </c>
      <c r="E34" s="44">
        <v>4025999.99</v>
      </c>
      <c r="F34" s="45">
        <f t="shared" ref="F34:F35" si="6">E34/C34*100%</f>
        <v>0.9999999975161451</v>
      </c>
      <c r="G34" s="1"/>
    </row>
    <row r="35" spans="1:7" x14ac:dyDescent="0.25">
      <c r="A35" s="5"/>
      <c r="B35" s="19" t="s">
        <v>86</v>
      </c>
      <c r="C35" s="31">
        <v>6514700</v>
      </c>
      <c r="D35" s="31">
        <v>3354739.8999999994</v>
      </c>
      <c r="E35" s="31">
        <v>3354739.8999999994</v>
      </c>
      <c r="F35" s="50">
        <f t="shared" si="6"/>
        <v>0.51494925322731655</v>
      </c>
      <c r="G35" s="1"/>
    </row>
    <row r="36" spans="1:7" ht="38.25" x14ac:dyDescent="0.25">
      <c r="A36" s="5" t="s">
        <v>35</v>
      </c>
      <c r="B36" s="11" t="s">
        <v>36</v>
      </c>
      <c r="C36" s="7">
        <v>352031702.68000001</v>
      </c>
      <c r="D36" s="7">
        <v>245482253.13999999</v>
      </c>
      <c r="E36" s="7">
        <v>241887732.16999999</v>
      </c>
      <c r="F36" s="8">
        <f t="shared" si="0"/>
        <v>0.68711917230329145</v>
      </c>
      <c r="G36" s="1"/>
    </row>
    <row r="37" spans="1:7" s="17" customFormat="1" ht="38.25" outlineLevel="1" x14ac:dyDescent="0.25">
      <c r="A37" s="12" t="s">
        <v>37</v>
      </c>
      <c r="B37" s="13" t="s">
        <v>38</v>
      </c>
      <c r="C37" s="14">
        <v>19835310.579999998</v>
      </c>
      <c r="D37" s="14">
        <v>16749947.810000001</v>
      </c>
      <c r="E37" s="14">
        <v>16911435.77</v>
      </c>
      <c r="F37" s="15">
        <f t="shared" si="0"/>
        <v>0.85259243619063119</v>
      </c>
      <c r="G37" s="16"/>
    </row>
    <row r="38" spans="1:7" s="17" customFormat="1" outlineLevel="1" x14ac:dyDescent="0.25">
      <c r="A38" s="12"/>
      <c r="B38" s="20" t="s">
        <v>87</v>
      </c>
      <c r="C38" s="23">
        <v>14713225.710000001</v>
      </c>
      <c r="D38" s="23">
        <v>13474270.73</v>
      </c>
      <c r="E38" s="23">
        <v>13474270.73</v>
      </c>
      <c r="F38" s="24">
        <f t="shared" si="0"/>
        <v>0.91579310992572271</v>
      </c>
      <c r="G38" s="16"/>
    </row>
    <row r="39" spans="1:7" s="17" customFormat="1" outlineLevel="1" x14ac:dyDescent="0.25">
      <c r="A39" s="12"/>
      <c r="B39" s="21" t="s">
        <v>85</v>
      </c>
      <c r="C39" s="46">
        <v>4244178.1100000003</v>
      </c>
      <c r="D39" s="46">
        <v>2708250.05</v>
      </c>
      <c r="E39" s="46">
        <v>2740450.05</v>
      </c>
      <c r="F39" s="47">
        <f t="shared" si="0"/>
        <v>0.6456962877083402</v>
      </c>
      <c r="G39" s="16"/>
    </row>
    <row r="40" spans="1:7" s="17" customFormat="1" outlineLevel="1" x14ac:dyDescent="0.25">
      <c r="A40" s="12"/>
      <c r="B40" s="22" t="s">
        <v>86</v>
      </c>
      <c r="C40" s="27">
        <v>877906.75999999698</v>
      </c>
      <c r="D40" s="27">
        <v>567427.03000000026</v>
      </c>
      <c r="E40" s="27">
        <v>696714.98999999929</v>
      </c>
      <c r="F40" s="28">
        <f t="shared" si="0"/>
        <v>0.79360932361427727</v>
      </c>
      <c r="G40" s="16"/>
    </row>
    <row r="41" spans="1:7" s="17" customFormat="1" ht="38.25" outlineLevel="1" x14ac:dyDescent="0.25">
      <c r="A41" s="12" t="s">
        <v>39</v>
      </c>
      <c r="B41" s="13" t="s">
        <v>40</v>
      </c>
      <c r="C41" s="14">
        <v>1975339.21</v>
      </c>
      <c r="D41" s="14">
        <v>468749.95</v>
      </c>
      <c r="E41" s="14">
        <v>465129.95</v>
      </c>
      <c r="F41" s="15">
        <f t="shared" ref="F41:F54" si="7">E41/C41*100%</f>
        <v>0.23546839329939692</v>
      </c>
      <c r="G41" s="16"/>
    </row>
    <row r="42" spans="1:7" outlineLevel="2" x14ac:dyDescent="0.25">
      <c r="A42" s="5"/>
      <c r="B42" s="22" t="s">
        <v>86</v>
      </c>
      <c r="C42" s="27">
        <v>1975339.21</v>
      </c>
      <c r="D42" s="27">
        <v>468749.95</v>
      </c>
      <c r="E42" s="27">
        <v>465129.95</v>
      </c>
      <c r="F42" s="28">
        <f t="shared" ref="F42" si="8">E42/C42*100%</f>
        <v>0.23546839329939692</v>
      </c>
      <c r="G42" s="1"/>
    </row>
    <row r="43" spans="1:7" s="17" customFormat="1" ht="38.25" outlineLevel="1" x14ac:dyDescent="0.25">
      <c r="A43" s="12" t="s">
        <v>41</v>
      </c>
      <c r="B43" s="13" t="s">
        <v>42</v>
      </c>
      <c r="C43" s="14">
        <v>245300</v>
      </c>
      <c r="D43" s="14">
        <v>89291.53</v>
      </c>
      <c r="E43" s="14">
        <v>44791.53</v>
      </c>
      <c r="F43" s="15">
        <f t="shared" si="7"/>
        <v>0.18259898083978801</v>
      </c>
      <c r="G43" s="16"/>
    </row>
    <row r="44" spans="1:7" outlineLevel="2" x14ac:dyDescent="0.25">
      <c r="A44" s="5"/>
      <c r="B44" s="22" t="s">
        <v>86</v>
      </c>
      <c r="C44" s="27">
        <v>245300</v>
      </c>
      <c r="D44" s="27">
        <v>89291.53</v>
      </c>
      <c r="E44" s="27">
        <v>44791.53</v>
      </c>
      <c r="F44" s="28">
        <f t="shared" ref="F44" si="9">E44/C44*100%</f>
        <v>0.18259898083978801</v>
      </c>
      <c r="G44" s="1"/>
    </row>
    <row r="45" spans="1:7" s="17" customFormat="1" ht="38.25" outlineLevel="1" x14ac:dyDescent="0.25">
      <c r="A45" s="12" t="s">
        <v>43</v>
      </c>
      <c r="B45" s="13" t="s">
        <v>44</v>
      </c>
      <c r="C45" s="14">
        <v>96300</v>
      </c>
      <c r="D45" s="14">
        <v>26400</v>
      </c>
      <c r="E45" s="14">
        <v>20700</v>
      </c>
      <c r="F45" s="15">
        <f t="shared" si="7"/>
        <v>0.21495327102803738</v>
      </c>
      <c r="G45" s="16"/>
    </row>
    <row r="46" spans="1:7" s="17" customFormat="1" outlineLevel="2" x14ac:dyDescent="0.25">
      <c r="A46" s="12"/>
      <c r="B46" s="22" t="s">
        <v>86</v>
      </c>
      <c r="C46" s="27">
        <v>96300</v>
      </c>
      <c r="D46" s="27">
        <v>26400</v>
      </c>
      <c r="E46" s="27">
        <v>20700</v>
      </c>
      <c r="F46" s="28">
        <f t="shared" si="7"/>
        <v>0.21495327102803738</v>
      </c>
      <c r="G46" s="16"/>
    </row>
    <row r="47" spans="1:7" s="17" customFormat="1" ht="63.75" outlineLevel="1" x14ac:dyDescent="0.25">
      <c r="A47" s="12" t="s">
        <v>45</v>
      </c>
      <c r="B47" s="13" t="s">
        <v>46</v>
      </c>
      <c r="C47" s="14">
        <v>24310469.890000001</v>
      </c>
      <c r="D47" s="14">
        <v>12369177</v>
      </c>
      <c r="E47" s="14">
        <v>10119375</v>
      </c>
      <c r="F47" s="15">
        <f t="shared" si="7"/>
        <v>0.41625583733215121</v>
      </c>
      <c r="G47" s="16"/>
    </row>
    <row r="48" spans="1:7" s="17" customFormat="1" outlineLevel="2" x14ac:dyDescent="0.25">
      <c r="A48" s="12"/>
      <c r="B48" s="21" t="s">
        <v>85</v>
      </c>
      <c r="C48" s="46">
        <v>24310469.890000001</v>
      </c>
      <c r="D48" s="46">
        <v>12369177</v>
      </c>
      <c r="E48" s="46">
        <v>10119375</v>
      </c>
      <c r="F48" s="47">
        <f t="shared" ref="F48" si="10">E48/C48*100%</f>
        <v>0.41625583733215121</v>
      </c>
      <c r="G48" s="16"/>
    </row>
    <row r="49" spans="1:8" s="17" customFormat="1" ht="51" outlineLevel="1" x14ac:dyDescent="0.25">
      <c r="A49" s="12" t="s">
        <v>47</v>
      </c>
      <c r="B49" s="13" t="s">
        <v>48</v>
      </c>
      <c r="C49" s="14">
        <v>305568983</v>
      </c>
      <c r="D49" s="14">
        <v>215778686.84999999</v>
      </c>
      <c r="E49" s="14">
        <v>214326299.91999999</v>
      </c>
      <c r="F49" s="15">
        <f t="shared" si="7"/>
        <v>0.70140070440329993</v>
      </c>
      <c r="G49" s="16"/>
    </row>
    <row r="50" spans="1:8" s="17" customFormat="1" outlineLevel="1" x14ac:dyDescent="0.25">
      <c r="A50" s="12"/>
      <c r="B50" s="20" t="s">
        <v>87</v>
      </c>
      <c r="C50" s="23">
        <v>9079700</v>
      </c>
      <c r="D50" s="23">
        <v>6253500</v>
      </c>
      <c r="E50" s="23">
        <v>6253500</v>
      </c>
      <c r="F50" s="24">
        <f t="shared" si="7"/>
        <v>0.68873420928004225</v>
      </c>
      <c r="G50" s="16"/>
    </row>
    <row r="51" spans="1:8" s="17" customFormat="1" outlineLevel="1" x14ac:dyDescent="0.25">
      <c r="A51" s="12"/>
      <c r="B51" s="21" t="s">
        <v>85</v>
      </c>
      <c r="C51" s="46">
        <v>218054500</v>
      </c>
      <c r="D51" s="46">
        <v>156193499.09999999</v>
      </c>
      <c r="E51" s="46">
        <v>154829910.72</v>
      </c>
      <c r="F51" s="47">
        <f t="shared" si="7"/>
        <v>0.71005143539803117</v>
      </c>
      <c r="G51" s="16"/>
    </row>
    <row r="52" spans="1:8" s="17" customFormat="1" outlineLevel="1" x14ac:dyDescent="0.25">
      <c r="A52" s="12"/>
      <c r="B52" s="22" t="s">
        <v>86</v>
      </c>
      <c r="C52" s="27">
        <v>78434783</v>
      </c>
      <c r="D52" s="27">
        <v>53331687.75</v>
      </c>
      <c r="E52" s="27">
        <v>53242889.199999988</v>
      </c>
      <c r="F52" s="28">
        <f t="shared" si="7"/>
        <v>0.67881732011676488</v>
      </c>
      <c r="G52" s="16"/>
    </row>
    <row r="53" spans="1:8" ht="76.5" x14ac:dyDescent="0.25">
      <c r="A53" s="5" t="s">
        <v>49</v>
      </c>
      <c r="B53" s="11" t="s">
        <v>50</v>
      </c>
      <c r="C53" s="7">
        <v>1868927.68</v>
      </c>
      <c r="D53" s="7">
        <v>1474822.63</v>
      </c>
      <c r="E53" s="7">
        <v>1144429.78</v>
      </c>
      <c r="F53" s="8">
        <f t="shared" si="7"/>
        <v>0.61234567407124074</v>
      </c>
      <c r="G53" s="1"/>
    </row>
    <row r="54" spans="1:8" s="17" customFormat="1" ht="38.25" outlineLevel="1" x14ac:dyDescent="0.25">
      <c r="A54" s="12" t="s">
        <v>51</v>
      </c>
      <c r="B54" s="13" t="s">
        <v>52</v>
      </c>
      <c r="C54" s="14">
        <v>1532827.68</v>
      </c>
      <c r="D54" s="14">
        <v>1368314.78</v>
      </c>
      <c r="E54" s="14">
        <v>1038223.3</v>
      </c>
      <c r="F54" s="15">
        <f t="shared" si="7"/>
        <v>0.67732551645988026</v>
      </c>
      <c r="G54" s="16"/>
      <c r="H54" s="58">
        <f>C53-C55</f>
        <v>1371931</v>
      </c>
    </row>
    <row r="55" spans="1:8" s="17" customFormat="1" outlineLevel="1" x14ac:dyDescent="0.25">
      <c r="A55" s="12"/>
      <c r="B55" s="21" t="s">
        <v>85</v>
      </c>
      <c r="C55" s="44">
        <v>496996.68</v>
      </c>
      <c r="D55" s="44">
        <v>474637.95</v>
      </c>
      <c r="E55" s="44">
        <v>144546.47</v>
      </c>
      <c r="F55" s="45">
        <f t="shared" ref="F55:F56" si="11">E55/C55*100%</f>
        <v>0.2908399106408518</v>
      </c>
      <c r="G55" s="16"/>
    </row>
    <row r="56" spans="1:8" s="17" customFormat="1" outlineLevel="1" x14ac:dyDescent="0.25">
      <c r="A56" s="12"/>
      <c r="B56" s="22" t="s">
        <v>86</v>
      </c>
      <c r="C56" s="31">
        <v>1035831</v>
      </c>
      <c r="D56" s="31">
        <v>893676.83000000007</v>
      </c>
      <c r="E56" s="31">
        <v>893676.83000000007</v>
      </c>
      <c r="F56" s="50">
        <f t="shared" si="11"/>
        <v>0.8627631631028615</v>
      </c>
      <c r="G56" s="16"/>
    </row>
    <row r="57" spans="1:8" s="17" customFormat="1" ht="51" outlineLevel="1" x14ac:dyDescent="0.25">
      <c r="A57" s="12" t="s">
        <v>53</v>
      </c>
      <c r="B57" s="13" t="s">
        <v>54</v>
      </c>
      <c r="C57" s="14">
        <v>136100</v>
      </c>
      <c r="D57" s="14">
        <v>0</v>
      </c>
      <c r="E57" s="14">
        <v>0</v>
      </c>
      <c r="F57" s="15">
        <f t="shared" ref="F57:F99" si="12">E57/C57*100%</f>
        <v>0</v>
      </c>
      <c r="G57" s="16"/>
    </row>
    <row r="58" spans="1:8" s="17" customFormat="1" outlineLevel="2" x14ac:dyDescent="0.25">
      <c r="A58" s="12"/>
      <c r="B58" s="22" t="s">
        <v>86</v>
      </c>
      <c r="C58" s="27">
        <v>136100</v>
      </c>
      <c r="D58" s="27">
        <v>0</v>
      </c>
      <c r="E58" s="27">
        <v>0</v>
      </c>
      <c r="F58" s="28">
        <f t="shared" si="12"/>
        <v>0</v>
      </c>
      <c r="G58" s="16"/>
    </row>
    <row r="59" spans="1:8" s="17" customFormat="1" ht="38.25" outlineLevel="1" x14ac:dyDescent="0.25">
      <c r="A59" s="12" t="s">
        <v>55</v>
      </c>
      <c r="B59" s="13" t="s">
        <v>56</v>
      </c>
      <c r="C59" s="14">
        <v>200000</v>
      </c>
      <c r="D59" s="14">
        <v>106507.85</v>
      </c>
      <c r="E59" s="14">
        <v>106206.48</v>
      </c>
      <c r="F59" s="15">
        <f t="shared" si="12"/>
        <v>0.53103239999999996</v>
      </c>
      <c r="G59" s="16"/>
    </row>
    <row r="60" spans="1:8" s="17" customFormat="1" outlineLevel="2" x14ac:dyDescent="0.25">
      <c r="A60" s="12"/>
      <c r="B60" s="22" t="s">
        <v>86</v>
      </c>
      <c r="C60" s="27">
        <v>200000</v>
      </c>
      <c r="D60" s="27">
        <v>106507.85</v>
      </c>
      <c r="E60" s="27">
        <v>106206.48</v>
      </c>
      <c r="F60" s="28">
        <f t="shared" si="12"/>
        <v>0.53103239999999996</v>
      </c>
      <c r="G60" s="16"/>
    </row>
    <row r="61" spans="1:8" ht="51" x14ac:dyDescent="0.25">
      <c r="A61" s="5" t="s">
        <v>57</v>
      </c>
      <c r="B61" s="11" t="s">
        <v>58</v>
      </c>
      <c r="C61" s="7">
        <v>73145500</v>
      </c>
      <c r="D61" s="7">
        <v>51284011.18</v>
      </c>
      <c r="E61" s="7">
        <v>51270828.399999999</v>
      </c>
      <c r="F61" s="8">
        <f t="shared" si="12"/>
        <v>0.70094302998817426</v>
      </c>
      <c r="G61" s="1"/>
    </row>
    <row r="62" spans="1:8" s="17" customFormat="1" ht="38.25" outlineLevel="1" x14ac:dyDescent="0.25">
      <c r="A62" s="12" t="s">
        <v>59</v>
      </c>
      <c r="B62" s="13" t="s">
        <v>60</v>
      </c>
      <c r="C62" s="14">
        <v>48870680</v>
      </c>
      <c r="D62" s="14">
        <v>34796039.219999999</v>
      </c>
      <c r="E62" s="14">
        <v>34796039.219999999</v>
      </c>
      <c r="F62" s="15">
        <f t="shared" si="12"/>
        <v>0.71200235437689841</v>
      </c>
      <c r="G62" s="16"/>
    </row>
    <row r="63" spans="1:8" s="17" customFormat="1" outlineLevel="1" x14ac:dyDescent="0.25">
      <c r="A63" s="12"/>
      <c r="B63" s="20" t="s">
        <v>87</v>
      </c>
      <c r="C63" s="23">
        <v>491600</v>
      </c>
      <c r="D63" s="23">
        <v>491600</v>
      </c>
      <c r="E63" s="23">
        <v>491600</v>
      </c>
      <c r="F63" s="24">
        <f t="shared" si="12"/>
        <v>1</v>
      </c>
      <c r="G63" s="16"/>
    </row>
    <row r="64" spans="1:8" s="17" customFormat="1" outlineLevel="1" x14ac:dyDescent="0.25">
      <c r="A64" s="12"/>
      <c r="B64" s="21" t="s">
        <v>85</v>
      </c>
      <c r="C64" s="46">
        <v>6597410</v>
      </c>
      <c r="D64" s="46">
        <v>4855729.45</v>
      </c>
      <c r="E64" s="46">
        <v>4855729.45</v>
      </c>
      <c r="F64" s="47">
        <f t="shared" si="12"/>
        <v>0.73600540969865447</v>
      </c>
      <c r="G64" s="16"/>
    </row>
    <row r="65" spans="1:7" s="17" customFormat="1" outlineLevel="1" x14ac:dyDescent="0.25">
      <c r="A65" s="12"/>
      <c r="B65" s="22" t="s">
        <v>86</v>
      </c>
      <c r="C65" s="27">
        <v>41781670</v>
      </c>
      <c r="D65" s="27">
        <v>29448709.77</v>
      </c>
      <c r="E65" s="27">
        <v>29448709.77</v>
      </c>
      <c r="F65" s="28">
        <f t="shared" si="12"/>
        <v>0.70482366477931591</v>
      </c>
      <c r="G65" s="16"/>
    </row>
    <row r="66" spans="1:7" s="17" customFormat="1" ht="51" outlineLevel="1" x14ac:dyDescent="0.25">
      <c r="A66" s="12" t="s">
        <v>61</v>
      </c>
      <c r="B66" s="13" t="s">
        <v>62</v>
      </c>
      <c r="C66" s="14">
        <v>12032370</v>
      </c>
      <c r="D66" s="14">
        <v>8096686.6699999999</v>
      </c>
      <c r="E66" s="14">
        <v>8096686.6699999999</v>
      </c>
      <c r="F66" s="15">
        <f t="shared" si="12"/>
        <v>0.67290871790013107</v>
      </c>
      <c r="G66" s="16"/>
    </row>
    <row r="67" spans="1:7" s="17" customFormat="1" outlineLevel="1" x14ac:dyDescent="0.25">
      <c r="A67" s="12"/>
      <c r="B67" s="20" t="s">
        <v>87</v>
      </c>
      <c r="C67" s="29">
        <v>300000</v>
      </c>
      <c r="D67" s="29">
        <v>300000</v>
      </c>
      <c r="E67" s="29">
        <v>300000</v>
      </c>
      <c r="F67" s="24">
        <f t="shared" si="12"/>
        <v>1</v>
      </c>
      <c r="G67" s="16"/>
    </row>
    <row r="68" spans="1:7" s="17" customFormat="1" outlineLevel="1" x14ac:dyDescent="0.25">
      <c r="A68" s="12"/>
      <c r="B68" s="21" t="s">
        <v>85</v>
      </c>
      <c r="C68" s="46">
        <v>835010</v>
      </c>
      <c r="D68" s="46">
        <v>491605.78</v>
      </c>
      <c r="E68" s="46">
        <v>491605.78</v>
      </c>
      <c r="F68" s="47">
        <f t="shared" si="12"/>
        <v>0.58874238631872677</v>
      </c>
      <c r="G68" s="16"/>
    </row>
    <row r="69" spans="1:7" s="17" customFormat="1" outlineLevel="1" x14ac:dyDescent="0.25">
      <c r="A69" s="12"/>
      <c r="B69" s="22" t="s">
        <v>86</v>
      </c>
      <c r="C69" s="27">
        <v>10897360</v>
      </c>
      <c r="D69" s="27">
        <v>7305080.8899999997</v>
      </c>
      <c r="E69" s="27">
        <v>7305080.8899999997</v>
      </c>
      <c r="F69" s="28">
        <f t="shared" si="12"/>
        <v>0.67035326813099683</v>
      </c>
      <c r="G69" s="16"/>
    </row>
    <row r="70" spans="1:7" s="17" customFormat="1" ht="38.25" outlineLevel="1" x14ac:dyDescent="0.25">
      <c r="A70" s="12" t="s">
        <v>63</v>
      </c>
      <c r="B70" s="13" t="s">
        <v>64</v>
      </c>
      <c r="C70" s="14">
        <v>55000</v>
      </c>
      <c r="D70" s="14">
        <v>19000</v>
      </c>
      <c r="E70" s="14">
        <v>19000</v>
      </c>
      <c r="F70" s="15">
        <f t="shared" si="12"/>
        <v>0.34545454545454546</v>
      </c>
      <c r="G70" s="16"/>
    </row>
    <row r="71" spans="1:7" outlineLevel="2" x14ac:dyDescent="0.25">
      <c r="A71" s="5"/>
      <c r="B71" s="22" t="s">
        <v>86</v>
      </c>
      <c r="C71" s="31">
        <v>55000</v>
      </c>
      <c r="D71" s="31">
        <v>19000</v>
      </c>
      <c r="E71" s="31">
        <v>19000</v>
      </c>
      <c r="F71" s="50">
        <f t="shared" si="12"/>
        <v>0.34545454545454546</v>
      </c>
      <c r="G71" s="1"/>
    </row>
    <row r="72" spans="1:7" s="17" customFormat="1" ht="51.75" customHeight="1" outlineLevel="1" x14ac:dyDescent="0.25">
      <c r="A72" s="12" t="s">
        <v>65</v>
      </c>
      <c r="B72" s="13" t="s">
        <v>66</v>
      </c>
      <c r="C72" s="14">
        <v>12187450</v>
      </c>
      <c r="D72" s="14">
        <v>8372285.29</v>
      </c>
      <c r="E72" s="14">
        <v>8359102.5099999998</v>
      </c>
      <c r="F72" s="15">
        <f t="shared" si="12"/>
        <v>0.6858778916016065</v>
      </c>
      <c r="G72" s="16"/>
    </row>
    <row r="73" spans="1:7" s="17" customFormat="1" outlineLevel="1" x14ac:dyDescent="0.25">
      <c r="A73" s="12"/>
      <c r="B73" s="21" t="s">
        <v>85</v>
      </c>
      <c r="C73" s="46">
        <v>96920</v>
      </c>
      <c r="D73" s="46">
        <v>11702.26</v>
      </c>
      <c r="E73" s="46">
        <v>11594.92</v>
      </c>
      <c r="F73" s="47">
        <f t="shared" si="12"/>
        <v>0.11963392488650433</v>
      </c>
      <c r="G73" s="16"/>
    </row>
    <row r="74" spans="1:7" s="17" customFormat="1" outlineLevel="1" x14ac:dyDescent="0.25">
      <c r="A74" s="12"/>
      <c r="B74" s="22" t="s">
        <v>86</v>
      </c>
      <c r="C74" s="27">
        <v>12090530</v>
      </c>
      <c r="D74" s="27">
        <v>8360583.0300000003</v>
      </c>
      <c r="E74" s="27">
        <v>8347507.5899999999</v>
      </c>
      <c r="F74" s="28">
        <f t="shared" si="12"/>
        <v>0.69041701149577395</v>
      </c>
      <c r="G74" s="16"/>
    </row>
    <row r="75" spans="1:7" ht="51" x14ac:dyDescent="0.25">
      <c r="A75" s="5" t="s">
        <v>67</v>
      </c>
      <c r="B75" s="11" t="s">
        <v>68</v>
      </c>
      <c r="C75" s="7">
        <v>1969696</v>
      </c>
      <c r="D75" s="7">
        <v>1969696</v>
      </c>
      <c r="E75" s="7">
        <v>1969696</v>
      </c>
      <c r="F75" s="8">
        <f t="shared" si="12"/>
        <v>1</v>
      </c>
      <c r="G75" s="1"/>
    </row>
    <row r="76" spans="1:7" outlineLevel="2" x14ac:dyDescent="0.25">
      <c r="A76" s="5"/>
      <c r="B76" s="20" t="s">
        <v>87</v>
      </c>
      <c r="C76" s="23">
        <v>566716.64</v>
      </c>
      <c r="D76" s="23">
        <v>566716.64</v>
      </c>
      <c r="E76" s="23">
        <v>566716.64</v>
      </c>
      <c r="F76" s="24">
        <f t="shared" si="12"/>
        <v>1</v>
      </c>
      <c r="G76" s="1"/>
    </row>
    <row r="77" spans="1:7" outlineLevel="2" x14ac:dyDescent="0.25">
      <c r="A77" s="5"/>
      <c r="B77" s="21" t="s">
        <v>85</v>
      </c>
      <c r="C77" s="25">
        <v>943674.87</v>
      </c>
      <c r="D77" s="25">
        <v>943674.87</v>
      </c>
      <c r="E77" s="25">
        <v>943674.87</v>
      </c>
      <c r="F77" s="26">
        <f t="shared" si="12"/>
        <v>1</v>
      </c>
      <c r="G77" s="1"/>
    </row>
    <row r="78" spans="1:7" outlineLevel="2" x14ac:dyDescent="0.25">
      <c r="A78" s="5"/>
      <c r="B78" s="22" t="s">
        <v>86</v>
      </c>
      <c r="C78" s="27">
        <v>459304.49</v>
      </c>
      <c r="D78" s="27">
        <v>459304.49</v>
      </c>
      <c r="E78" s="27">
        <v>459304.49</v>
      </c>
      <c r="F78" s="28">
        <f t="shared" si="12"/>
        <v>1</v>
      </c>
      <c r="G78" s="1"/>
    </row>
    <row r="79" spans="1:7" ht="51" x14ac:dyDescent="0.25">
      <c r="A79" s="5" t="s">
        <v>69</v>
      </c>
      <c r="B79" s="11" t="s">
        <v>70</v>
      </c>
      <c r="C79" s="7">
        <v>21371000</v>
      </c>
      <c r="D79" s="7">
        <v>14660257.17</v>
      </c>
      <c r="E79" s="7">
        <v>14660257.17</v>
      </c>
      <c r="F79" s="8">
        <f t="shared" si="12"/>
        <v>0.68598835665153712</v>
      </c>
      <c r="G79" s="1"/>
    </row>
    <row r="80" spans="1:7" x14ac:dyDescent="0.25">
      <c r="A80" s="5"/>
      <c r="B80" s="21" t="s">
        <v>85</v>
      </c>
      <c r="C80" s="44">
        <v>3427040</v>
      </c>
      <c r="D80" s="44">
        <v>2029030</v>
      </c>
      <c r="E80" s="44">
        <v>2029030</v>
      </c>
      <c r="F80" s="45">
        <f t="shared" si="12"/>
        <v>0.59206487230963167</v>
      </c>
      <c r="G80" s="1"/>
    </row>
    <row r="81" spans="1:7" x14ac:dyDescent="0.25">
      <c r="A81" s="5"/>
      <c r="B81" s="22" t="s">
        <v>86</v>
      </c>
      <c r="C81" s="31">
        <v>17943960</v>
      </c>
      <c r="D81" s="31">
        <v>12631227.17</v>
      </c>
      <c r="E81" s="31">
        <v>12631227.17</v>
      </c>
      <c r="F81" s="50">
        <f t="shared" si="12"/>
        <v>0.70392640030405773</v>
      </c>
      <c r="G81" s="1"/>
    </row>
    <row r="82" spans="1:7" ht="63.75" x14ac:dyDescent="0.25">
      <c r="A82" s="5" t="s">
        <v>71</v>
      </c>
      <c r="B82" s="11" t="s">
        <v>72</v>
      </c>
      <c r="C82" s="7">
        <v>410600</v>
      </c>
      <c r="D82" s="7">
        <v>402739.12</v>
      </c>
      <c r="E82" s="7">
        <v>402619.85</v>
      </c>
      <c r="F82" s="8">
        <f t="shared" si="12"/>
        <v>0.98056466147101795</v>
      </c>
      <c r="G82" s="1"/>
    </row>
    <row r="83" spans="1:7" outlineLevel="2" x14ac:dyDescent="0.25">
      <c r="A83" s="5"/>
      <c r="B83" s="22" t="s">
        <v>86</v>
      </c>
      <c r="C83" s="31">
        <v>410600</v>
      </c>
      <c r="D83" s="31">
        <v>402739.12</v>
      </c>
      <c r="E83" s="31">
        <v>402619.85</v>
      </c>
      <c r="F83" s="50">
        <f t="shared" si="12"/>
        <v>0.98056466147101795</v>
      </c>
      <c r="G83" s="1"/>
    </row>
    <row r="84" spans="1:7" ht="89.25" x14ac:dyDescent="0.25">
      <c r="A84" s="5" t="s">
        <v>73</v>
      </c>
      <c r="B84" s="11" t="s">
        <v>74</v>
      </c>
      <c r="C84" s="7">
        <v>128000</v>
      </c>
      <c r="D84" s="7">
        <v>0</v>
      </c>
      <c r="E84" s="7">
        <v>0</v>
      </c>
      <c r="F84" s="8">
        <f t="shared" si="12"/>
        <v>0</v>
      </c>
      <c r="G84" s="1"/>
    </row>
    <row r="85" spans="1:7" s="17" customFormat="1" outlineLevel="2" x14ac:dyDescent="0.25">
      <c r="A85" s="12"/>
      <c r="B85" s="22" t="s">
        <v>86</v>
      </c>
      <c r="C85" s="27">
        <v>128000</v>
      </c>
      <c r="D85" s="27">
        <v>0</v>
      </c>
      <c r="E85" s="27">
        <v>0</v>
      </c>
      <c r="F85" s="28">
        <f t="shared" ref="F85" si="13">E85/C85*100%</f>
        <v>0</v>
      </c>
      <c r="G85" s="16"/>
    </row>
    <row r="86" spans="1:7" ht="63.75" x14ac:dyDescent="0.25">
      <c r="A86" s="5" t="s">
        <v>75</v>
      </c>
      <c r="B86" s="11" t="s">
        <v>76</v>
      </c>
      <c r="C86" s="7">
        <v>80000</v>
      </c>
      <c r="D86" s="7">
        <v>0</v>
      </c>
      <c r="E86" s="7">
        <v>0</v>
      </c>
      <c r="F86" s="8">
        <f t="shared" si="12"/>
        <v>0</v>
      </c>
      <c r="G86" s="1"/>
    </row>
    <row r="87" spans="1:7" outlineLevel="2" x14ac:dyDescent="0.25">
      <c r="A87" s="5"/>
      <c r="B87" s="22" t="s">
        <v>86</v>
      </c>
      <c r="C87" s="31">
        <v>80000</v>
      </c>
      <c r="D87" s="31">
        <v>0</v>
      </c>
      <c r="E87" s="31">
        <v>0</v>
      </c>
      <c r="F87" s="50">
        <f t="shared" si="12"/>
        <v>0</v>
      </c>
      <c r="G87" s="1"/>
    </row>
    <row r="88" spans="1:7" ht="76.5" x14ac:dyDescent="0.25">
      <c r="A88" s="5" t="s">
        <v>77</v>
      </c>
      <c r="B88" s="11" t="s">
        <v>78</v>
      </c>
      <c r="C88" s="7">
        <v>121350712.97</v>
      </c>
      <c r="D88" s="7">
        <v>59283095.030000001</v>
      </c>
      <c r="E88" s="7">
        <v>59283095.030000001</v>
      </c>
      <c r="F88" s="8">
        <f t="shared" si="12"/>
        <v>0.48852696106248517</v>
      </c>
      <c r="G88" s="1"/>
    </row>
    <row r="89" spans="1:7" x14ac:dyDescent="0.25">
      <c r="A89" s="5"/>
      <c r="B89" s="20" t="s">
        <v>87</v>
      </c>
      <c r="C89" s="29">
        <v>47918900</v>
      </c>
      <c r="D89" s="29">
        <v>29005340.210000001</v>
      </c>
      <c r="E89" s="29">
        <v>29005340.210000001</v>
      </c>
      <c r="F89" s="42">
        <f t="shared" si="12"/>
        <v>0.60530062689252051</v>
      </c>
      <c r="G89" s="1"/>
    </row>
    <row r="90" spans="1:7" x14ac:dyDescent="0.25">
      <c r="A90" s="5"/>
      <c r="B90" s="21" t="s">
        <v>85</v>
      </c>
      <c r="C90" s="30">
        <v>59118351</v>
      </c>
      <c r="D90" s="44">
        <v>21613798.130000003</v>
      </c>
      <c r="E90" s="44">
        <v>21613798.130000003</v>
      </c>
      <c r="F90" s="45">
        <f t="shared" si="12"/>
        <v>0.36560218213799645</v>
      </c>
      <c r="G90" s="1"/>
    </row>
    <row r="91" spans="1:7" x14ac:dyDescent="0.25">
      <c r="A91" s="5"/>
      <c r="B91" s="22" t="s">
        <v>86</v>
      </c>
      <c r="C91" s="31">
        <v>14313461.969999999</v>
      </c>
      <c r="D91" s="31">
        <v>8663956.6899999976</v>
      </c>
      <c r="E91" s="31">
        <v>8663956.6899999976</v>
      </c>
      <c r="F91" s="50">
        <f t="shared" si="12"/>
        <v>0.60530126870487633</v>
      </c>
      <c r="G91" s="1"/>
    </row>
    <row r="92" spans="1:7" ht="89.25" x14ac:dyDescent="0.25">
      <c r="A92" s="5" t="s">
        <v>79</v>
      </c>
      <c r="B92" s="11" t="s">
        <v>80</v>
      </c>
      <c r="C92" s="7">
        <v>2950000</v>
      </c>
      <c r="D92" s="7">
        <v>2950000</v>
      </c>
      <c r="E92" s="7">
        <v>2950000</v>
      </c>
      <c r="F92" s="8">
        <f t="shared" si="12"/>
        <v>1</v>
      </c>
      <c r="G92" s="1"/>
    </row>
    <row r="93" spans="1:7" outlineLevel="2" x14ac:dyDescent="0.25">
      <c r="A93" s="5"/>
      <c r="B93" s="22" t="s">
        <v>86</v>
      </c>
      <c r="C93" s="48">
        <v>2950000</v>
      </c>
      <c r="D93" s="48">
        <v>2950000</v>
      </c>
      <c r="E93" s="48">
        <v>2950000</v>
      </c>
      <c r="F93" s="49">
        <f t="shared" si="12"/>
        <v>1</v>
      </c>
      <c r="G93" s="1"/>
    </row>
    <row r="94" spans="1:7" ht="89.25" x14ac:dyDescent="0.25">
      <c r="A94" s="5" t="s">
        <v>81</v>
      </c>
      <c r="B94" s="6" t="s">
        <v>82</v>
      </c>
      <c r="C94" s="7">
        <v>380000</v>
      </c>
      <c r="D94" s="7">
        <v>60000</v>
      </c>
      <c r="E94" s="7">
        <v>60000</v>
      </c>
      <c r="F94" s="8">
        <f t="shared" si="12"/>
        <v>0.15789473684210525</v>
      </c>
      <c r="G94" s="1"/>
    </row>
    <row r="95" spans="1:7" outlineLevel="2" x14ac:dyDescent="0.25">
      <c r="A95" s="5"/>
      <c r="B95" s="22" t="s">
        <v>86</v>
      </c>
      <c r="C95" s="48">
        <v>380000</v>
      </c>
      <c r="D95" s="48">
        <v>60000</v>
      </c>
      <c r="E95" s="48">
        <v>60000</v>
      </c>
      <c r="F95" s="49">
        <f t="shared" si="12"/>
        <v>0.15789473684210525</v>
      </c>
      <c r="G95" s="1"/>
    </row>
    <row r="96" spans="1:7" ht="12.75" customHeight="1" x14ac:dyDescent="0.25">
      <c r="A96" s="59" t="s">
        <v>83</v>
      </c>
      <c r="B96" s="60"/>
      <c r="C96" s="9">
        <v>617032639.33000004</v>
      </c>
      <c r="D96" s="9">
        <v>406862650.85000002</v>
      </c>
      <c r="E96" s="9">
        <v>402817252.82999998</v>
      </c>
      <c r="F96" s="10">
        <f t="shared" si="12"/>
        <v>0.65282973242290043</v>
      </c>
      <c r="G96" s="1"/>
    </row>
    <row r="97" spans="1:6" s="32" customFormat="1" ht="12.75" customHeight="1" x14ac:dyDescent="0.25">
      <c r="A97" s="33"/>
      <c r="B97" s="34" t="s">
        <v>87</v>
      </c>
      <c r="C97" s="35">
        <f>C89+C76+C67+C63+C50+C38+C12</f>
        <v>73798242.349999994</v>
      </c>
      <c r="D97" s="35">
        <f t="shared" ref="D97:E97" si="14">D89+D76+D67+D63+D50+D38+D12</f>
        <v>50637527.579999998</v>
      </c>
      <c r="E97" s="35">
        <f t="shared" si="14"/>
        <v>50637527.579999998</v>
      </c>
      <c r="F97" s="36">
        <f t="shared" si="12"/>
        <v>0.68616170206118743</v>
      </c>
    </row>
    <row r="98" spans="1:6" s="32" customFormat="1" x14ac:dyDescent="0.25">
      <c r="A98" s="37"/>
      <c r="B98" s="18" t="s">
        <v>85</v>
      </c>
      <c r="C98" s="38">
        <f>C90+C80+C77+C73+C68+C64+C55+C51+C48+C39+C34+C28+C15+C13+C9</f>
        <v>340047130.55000001</v>
      </c>
      <c r="D98" s="38">
        <f t="shared" ref="D98:E98" si="15">D90+D80+D77+D73+D68+D64+D55+D51+D48+D39+D34+D28+D15+D13+D9</f>
        <v>219671649.89000002</v>
      </c>
      <c r="E98" s="38">
        <f t="shared" si="15"/>
        <v>215700586.38000003</v>
      </c>
      <c r="F98" s="39">
        <f t="shared" si="12"/>
        <v>0.63432555961028392</v>
      </c>
    </row>
    <row r="99" spans="1:6" s="32" customFormat="1" x14ac:dyDescent="0.25">
      <c r="A99" s="37"/>
      <c r="B99" s="19" t="s">
        <v>86</v>
      </c>
      <c r="C99" s="40">
        <f>C96-C97-C98</f>
        <v>203187266.43000001</v>
      </c>
      <c r="D99" s="40">
        <f t="shared" ref="D99:E99" si="16">D96-D97-D98</f>
        <v>136553473.38000003</v>
      </c>
      <c r="E99" s="40">
        <f t="shared" si="16"/>
        <v>136479138.86999997</v>
      </c>
      <c r="F99" s="41">
        <f t="shared" si="12"/>
        <v>0.6716913971428341</v>
      </c>
    </row>
  </sheetData>
  <mergeCells count="11">
    <mergeCell ref="A96:B96"/>
    <mergeCell ref="D5:D6"/>
    <mergeCell ref="E5:E6"/>
    <mergeCell ref="C5:C6"/>
    <mergeCell ref="A1:C1"/>
    <mergeCell ref="A2:E2"/>
    <mergeCell ref="A3:E3"/>
    <mergeCell ref="A4:F4"/>
    <mergeCell ref="A5:A6"/>
    <mergeCell ref="B5:B6"/>
    <mergeCell ref="F5:F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F9" sqref="F9"/>
    </sheetView>
  </sheetViews>
  <sheetFormatPr defaultRowHeight="15" x14ac:dyDescent="0.25"/>
  <cols>
    <col min="1" max="1" width="42.7109375" style="2" customWidth="1"/>
    <col min="2" max="2" width="14.7109375" style="2" customWidth="1"/>
    <col min="3" max="3" width="13.85546875" style="2" bestFit="1" customWidth="1"/>
    <col min="4" max="4" width="11.28515625" style="2" customWidth="1"/>
    <col min="5" max="5" width="42.7109375" style="2" customWidth="1"/>
    <col min="6" max="16384" width="9.140625" style="2"/>
  </cols>
  <sheetData>
    <row r="1" spans="1:5" ht="15.2" customHeight="1" x14ac:dyDescent="0.25">
      <c r="A1" s="65"/>
      <c r="B1" s="66"/>
      <c r="C1" s="1"/>
      <c r="D1" s="1"/>
      <c r="E1" s="1"/>
    </row>
    <row r="2" spans="1:5" ht="15.95" customHeight="1" x14ac:dyDescent="0.25">
      <c r="A2" s="67" t="s">
        <v>84</v>
      </c>
      <c r="B2" s="68"/>
      <c r="C2" s="68"/>
      <c r="D2" s="51"/>
      <c r="E2" s="1"/>
    </row>
    <row r="3" spans="1:5" ht="15.75" customHeight="1" x14ac:dyDescent="0.25">
      <c r="A3" s="69" t="s">
        <v>1</v>
      </c>
      <c r="B3" s="70"/>
      <c r="C3" s="70"/>
      <c r="D3" s="52"/>
      <c r="E3" s="1"/>
    </row>
    <row r="4" spans="1:5" ht="12.75" customHeight="1" x14ac:dyDescent="0.25">
      <c r="A4" s="71" t="s">
        <v>2</v>
      </c>
      <c r="B4" s="72"/>
      <c r="C4" s="72"/>
      <c r="D4" s="72"/>
      <c r="E4" s="1"/>
    </row>
    <row r="5" spans="1:5" ht="26.25" customHeight="1" x14ac:dyDescent="0.25">
      <c r="A5" s="73" t="s">
        <v>3</v>
      </c>
      <c r="B5" s="63" t="s">
        <v>5</v>
      </c>
      <c r="C5" s="61" t="s">
        <v>7</v>
      </c>
      <c r="D5" s="77" t="s">
        <v>8</v>
      </c>
      <c r="E5" s="73" t="s">
        <v>88</v>
      </c>
    </row>
    <row r="6" spans="1:5" x14ac:dyDescent="0.25">
      <c r="A6" s="74"/>
      <c r="B6" s="64"/>
      <c r="C6" s="62"/>
      <c r="D6" s="78"/>
      <c r="E6" s="74"/>
    </row>
    <row r="7" spans="1:5" ht="43.5" customHeight="1" x14ac:dyDescent="0.25">
      <c r="A7" s="5" t="s">
        <v>9</v>
      </c>
      <c r="B7" s="7">
        <v>28161200</v>
      </c>
      <c r="C7" s="7">
        <v>20437530.109999999</v>
      </c>
      <c r="D7" s="54">
        <f t="shared" ref="D7:D27" si="0">C7/B7*100%</f>
        <v>0.72573363741601915</v>
      </c>
      <c r="E7" s="5" t="s">
        <v>89</v>
      </c>
    </row>
    <row r="8" spans="1:5" ht="52.5" customHeight="1" x14ac:dyDescent="0.25">
      <c r="A8" s="5" t="s">
        <v>17</v>
      </c>
      <c r="B8" s="7">
        <v>22500</v>
      </c>
      <c r="C8" s="7">
        <v>0</v>
      </c>
      <c r="D8" s="54">
        <f t="shared" si="0"/>
        <v>0</v>
      </c>
      <c r="E8" s="5" t="s">
        <v>90</v>
      </c>
    </row>
    <row r="9" spans="1:5" ht="42" customHeight="1" x14ac:dyDescent="0.25">
      <c r="A9" s="5" t="s">
        <v>19</v>
      </c>
      <c r="B9" s="7">
        <v>20000</v>
      </c>
      <c r="C9" s="7">
        <v>20000</v>
      </c>
      <c r="D9" s="54">
        <f t="shared" si="0"/>
        <v>1</v>
      </c>
      <c r="E9" s="5" t="s">
        <v>91</v>
      </c>
    </row>
    <row r="10" spans="1:5" ht="63" customHeight="1" x14ac:dyDescent="0.25">
      <c r="A10" s="5" t="s">
        <v>21</v>
      </c>
      <c r="B10" s="7">
        <v>100000</v>
      </c>
      <c r="C10" s="7">
        <v>21120</v>
      </c>
      <c r="D10" s="54">
        <f t="shared" si="0"/>
        <v>0.2112</v>
      </c>
      <c r="E10" s="5" t="s">
        <v>90</v>
      </c>
    </row>
    <row r="11" spans="1:5" ht="51" customHeight="1" x14ac:dyDescent="0.25">
      <c r="A11" s="5" t="s">
        <v>23</v>
      </c>
      <c r="B11" s="7">
        <v>70000</v>
      </c>
      <c r="C11" s="7">
        <v>0</v>
      </c>
      <c r="D11" s="54">
        <f t="shared" si="0"/>
        <v>0</v>
      </c>
      <c r="E11" s="5" t="s">
        <v>92</v>
      </c>
    </row>
    <row r="12" spans="1:5" ht="51" customHeight="1" x14ac:dyDescent="0.25">
      <c r="A12" s="5" t="s">
        <v>25</v>
      </c>
      <c r="B12" s="7">
        <v>10000</v>
      </c>
      <c r="C12" s="7">
        <v>0</v>
      </c>
      <c r="D12" s="54">
        <f t="shared" si="0"/>
        <v>0</v>
      </c>
      <c r="E12" s="56" t="s">
        <v>93</v>
      </c>
    </row>
    <row r="13" spans="1:5" ht="52.5" customHeight="1" x14ac:dyDescent="0.25">
      <c r="A13" s="5" t="s">
        <v>27</v>
      </c>
      <c r="B13" s="7">
        <v>2318100</v>
      </c>
      <c r="C13" s="7">
        <v>1329204.43</v>
      </c>
      <c r="D13" s="54">
        <f t="shared" si="0"/>
        <v>0.57340254087399156</v>
      </c>
      <c r="E13" s="56" t="s">
        <v>94</v>
      </c>
    </row>
    <row r="14" spans="1:5" ht="51" x14ac:dyDescent="0.25">
      <c r="A14" s="5" t="s">
        <v>29</v>
      </c>
      <c r="B14" s="7">
        <v>104000</v>
      </c>
      <c r="C14" s="7">
        <v>0</v>
      </c>
      <c r="D14" s="54">
        <f t="shared" si="0"/>
        <v>0</v>
      </c>
      <c r="E14" s="57" t="s">
        <v>95</v>
      </c>
    </row>
    <row r="15" spans="1:5" ht="78" customHeight="1" x14ac:dyDescent="0.25">
      <c r="A15" s="5" t="s">
        <v>33</v>
      </c>
      <c r="B15" s="7">
        <v>10540700</v>
      </c>
      <c r="C15" s="7">
        <v>7380739.8899999997</v>
      </c>
      <c r="D15" s="54">
        <f t="shared" si="0"/>
        <v>0.70021344787348083</v>
      </c>
      <c r="E15" s="57" t="s">
        <v>96</v>
      </c>
    </row>
    <row r="16" spans="1:5" ht="155.25" customHeight="1" x14ac:dyDescent="0.25">
      <c r="A16" s="5" t="s">
        <v>35</v>
      </c>
      <c r="B16" s="7">
        <v>352031702.68000001</v>
      </c>
      <c r="C16" s="7">
        <v>241887732.16999999</v>
      </c>
      <c r="D16" s="54">
        <f t="shared" si="0"/>
        <v>0.68711917230329145</v>
      </c>
      <c r="E16" s="56" t="s">
        <v>97</v>
      </c>
    </row>
    <row r="17" spans="1:5" ht="67.5" customHeight="1" x14ac:dyDescent="0.25">
      <c r="A17" s="5" t="s">
        <v>49</v>
      </c>
      <c r="B17" s="7">
        <v>1868927.68</v>
      </c>
      <c r="C17" s="7">
        <v>1144429.78</v>
      </c>
      <c r="D17" s="54">
        <f t="shared" si="0"/>
        <v>0.61234567407124074</v>
      </c>
      <c r="E17" s="56" t="s">
        <v>98</v>
      </c>
    </row>
    <row r="18" spans="1:5" ht="38.25" customHeight="1" x14ac:dyDescent="0.25">
      <c r="A18" s="5" t="s">
        <v>57</v>
      </c>
      <c r="B18" s="7">
        <v>73145500</v>
      </c>
      <c r="C18" s="7">
        <v>51270828.399999999</v>
      </c>
      <c r="D18" s="54">
        <f t="shared" si="0"/>
        <v>0.70094302998817426</v>
      </c>
      <c r="E18" s="56" t="s">
        <v>99</v>
      </c>
    </row>
    <row r="19" spans="1:5" ht="52.5" customHeight="1" x14ac:dyDescent="0.25">
      <c r="A19" s="5" t="s">
        <v>67</v>
      </c>
      <c r="B19" s="7">
        <v>1969696</v>
      </c>
      <c r="C19" s="7">
        <v>1969696</v>
      </c>
      <c r="D19" s="54">
        <f t="shared" si="0"/>
        <v>1</v>
      </c>
      <c r="E19" s="57" t="s">
        <v>100</v>
      </c>
    </row>
    <row r="20" spans="1:5" ht="51" x14ac:dyDescent="0.25">
      <c r="A20" s="5" t="s">
        <v>69</v>
      </c>
      <c r="B20" s="7">
        <v>21371000</v>
      </c>
      <c r="C20" s="7">
        <v>14660257.17</v>
      </c>
      <c r="D20" s="54">
        <f t="shared" si="0"/>
        <v>0.68598835665153712</v>
      </c>
      <c r="E20" s="57" t="s">
        <v>101</v>
      </c>
    </row>
    <row r="21" spans="1:5" ht="52.5" customHeight="1" x14ac:dyDescent="0.25">
      <c r="A21" s="5" t="s">
        <v>71</v>
      </c>
      <c r="B21" s="7">
        <v>410600</v>
      </c>
      <c r="C21" s="7">
        <v>402619.85</v>
      </c>
      <c r="D21" s="54">
        <f t="shared" si="0"/>
        <v>0.98056466147101795</v>
      </c>
      <c r="E21" s="57" t="s">
        <v>102</v>
      </c>
    </row>
    <row r="22" spans="1:5" ht="80.25" customHeight="1" x14ac:dyDescent="0.25">
      <c r="A22" s="5" t="s">
        <v>73</v>
      </c>
      <c r="B22" s="7">
        <v>128000</v>
      </c>
      <c r="C22" s="7">
        <v>0</v>
      </c>
      <c r="D22" s="54">
        <f t="shared" si="0"/>
        <v>0</v>
      </c>
      <c r="E22" s="57" t="s">
        <v>103</v>
      </c>
    </row>
    <row r="23" spans="1:5" ht="53.25" customHeight="1" x14ac:dyDescent="0.25">
      <c r="A23" s="5" t="s">
        <v>75</v>
      </c>
      <c r="B23" s="7">
        <v>80000</v>
      </c>
      <c r="C23" s="7">
        <v>0</v>
      </c>
      <c r="D23" s="54">
        <f t="shared" si="0"/>
        <v>0</v>
      </c>
      <c r="E23" s="57" t="s">
        <v>104</v>
      </c>
    </row>
    <row r="24" spans="1:5" ht="66" customHeight="1" x14ac:dyDescent="0.25">
      <c r="A24" s="5" t="s">
        <v>77</v>
      </c>
      <c r="B24" s="7">
        <v>121350712.97</v>
      </c>
      <c r="C24" s="7">
        <v>59283095.030000001</v>
      </c>
      <c r="D24" s="54">
        <f t="shared" si="0"/>
        <v>0.48852696106248517</v>
      </c>
      <c r="E24" s="57" t="s">
        <v>102</v>
      </c>
    </row>
    <row r="25" spans="1:5" ht="89.25" x14ac:dyDescent="0.25">
      <c r="A25" s="5" t="s">
        <v>79</v>
      </c>
      <c r="B25" s="7">
        <v>2950000</v>
      </c>
      <c r="C25" s="7">
        <v>2950000</v>
      </c>
      <c r="D25" s="54">
        <f t="shared" si="0"/>
        <v>1</v>
      </c>
      <c r="E25" s="57" t="s">
        <v>102</v>
      </c>
    </row>
    <row r="26" spans="1:5" ht="81" customHeight="1" x14ac:dyDescent="0.25">
      <c r="A26" s="5" t="s">
        <v>81</v>
      </c>
      <c r="B26" s="7">
        <v>380000</v>
      </c>
      <c r="C26" s="7">
        <v>60000</v>
      </c>
      <c r="D26" s="54">
        <f t="shared" si="0"/>
        <v>0.15789473684210525</v>
      </c>
      <c r="E26" s="57" t="s">
        <v>105</v>
      </c>
    </row>
    <row r="27" spans="1:5" ht="12.75" customHeight="1" x14ac:dyDescent="0.25">
      <c r="A27" s="53" t="s">
        <v>83</v>
      </c>
      <c r="B27" s="9">
        <v>617032639.33000004</v>
      </c>
      <c r="C27" s="9">
        <v>402817252.82999998</v>
      </c>
      <c r="D27" s="55">
        <f t="shared" si="0"/>
        <v>0.65282973242290043</v>
      </c>
      <c r="E27" s="33"/>
    </row>
  </sheetData>
  <mergeCells count="9">
    <mergeCell ref="E5:E6"/>
    <mergeCell ref="A1:B1"/>
    <mergeCell ref="A2:C2"/>
    <mergeCell ref="A3:C3"/>
    <mergeCell ref="A4:D4"/>
    <mergeCell ref="A5:A6"/>
    <mergeCell ref="B5:B6"/>
    <mergeCell ref="C5:C6"/>
    <mergeCell ref="D5:D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30.09.2020&lt;/string&gt;&#10;  &lt;/DateInfo&gt;&#10;  &lt;Code&gt;2456058_3HZ0KZDYM&lt;/Code&gt;&#10;  &lt;ObjectCode&gt;SQUERY_ANAL_ISP_BUDG&lt;/ObjectCode&gt;&#10;  &lt;DocName&gt;Аналитический отчет по исполнению бюджета с произвольной группировкой&lt;/DocName&gt;&#10;  &lt;VariantName&gt;Вариант_10.05.2012_09:47:23&lt;/VariantName&gt;&#10;  &lt;VariantLink&gt;14462412&lt;/VariantLink&gt;&#10;  &lt;SvodReportLink xsi:nil=&quot;true&quot; /&gt;&#10;  &lt;ReportLink&gt;197757&lt;/ReportLink&gt;&#10;  &lt;Note&gt;01.01.2020 - 30.09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051C0C7-1D22-4B1F-91ED-4C5B003664D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ЦП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cp:lastModifiedBy>Наталья Микулевич</cp:lastModifiedBy>
  <dcterms:created xsi:type="dcterms:W3CDTF">2020-10-02T07:49:18Z</dcterms:created>
  <dcterms:modified xsi:type="dcterms:W3CDTF">2020-11-20T09:24:25Z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Версия клиента">
    <vt:lpwstr>20.1.18.6030 (.NET 4.7.2)</vt:lpwstr>
  </property>
  <property fmtid="{D5CDD505-2E9C-101B-9397-08002B2CF9AE}" pid="4" name="Версия базы">
    <vt:lpwstr>20.1.1823.6875473</vt:lpwstr>
  </property>
  <property fmtid="{D5CDD505-2E9C-101B-9397-08002B2CF9AE}" pid="5" name="Тип сервера">
    <vt:lpwstr>MSSQL</vt:lpwstr>
  </property>
  <property fmtid="{D5CDD505-2E9C-101B-9397-08002B2CF9AE}" pid="6" name="Сервер">
    <vt:lpwstr>fileserver\ks</vt:lpwstr>
  </property>
  <property fmtid="{D5CDD505-2E9C-101B-9397-08002B2CF9AE}" pid="7" name="База">
    <vt:lpwstr>ks_2020</vt:lpwstr>
  </property>
  <property fmtid="{D5CDD505-2E9C-101B-9397-08002B2CF9AE}" pid="8" name="Пользователь">
    <vt:lpwstr>bud1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Вариант_10.05.2012_09:47:23</vt:lpwstr>
  </property>
  <property fmtid="{D5CDD505-2E9C-101B-9397-08002B2CF9AE}" pid="11" name="Код отчета">
    <vt:lpwstr>2456058_3HZ0KZDYM</vt:lpwstr>
  </property>
  <property fmtid="{D5CDD505-2E9C-101B-9397-08002B2CF9AE}" pid="12" name="Локальная база">
    <vt:lpwstr>не используется</vt:lpwstr>
  </property>
</Properties>
</file>