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5" windowWidth="14805" windowHeight="7590"/>
  </bookViews>
  <sheets>
    <sheet name="безвозмездные поступления" sheetId="6" r:id="rId1"/>
  </sheets>
  <calcPr calcId="125725"/>
</workbook>
</file>

<file path=xl/calcChain.xml><?xml version="1.0" encoding="utf-8"?>
<calcChain xmlns="http://schemas.openxmlformats.org/spreadsheetml/2006/main">
  <c r="I11" i="6"/>
  <c r="G11"/>
  <c r="L8" l="1"/>
  <c r="K8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6"/>
  <c r="K26" s="1"/>
  <c r="L27"/>
  <c r="K27" s="1"/>
  <c r="L28"/>
  <c r="K28" s="1"/>
  <c r="L29"/>
  <c r="K29" s="1"/>
  <c r="L31"/>
  <c r="K31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K42"/>
  <c r="L42"/>
  <c r="L43"/>
  <c r="K43" s="1"/>
  <c r="L44"/>
  <c r="K44" s="1"/>
  <c r="L45"/>
  <c r="K45" s="1"/>
  <c r="L46"/>
  <c r="K46" s="1"/>
  <c r="L47"/>
  <c r="K47" s="1"/>
  <c r="L48"/>
  <c r="K48" s="1"/>
  <c r="K49"/>
  <c r="L49"/>
  <c r="L50"/>
  <c r="K50" s="1"/>
  <c r="L53"/>
  <c r="K53" s="1"/>
  <c r="L55"/>
  <c r="K55" s="1"/>
  <c r="L58"/>
  <c r="K58" s="1"/>
  <c r="L61"/>
  <c r="K61" s="1"/>
  <c r="I61"/>
  <c r="I60" s="1"/>
  <c r="I59" s="1"/>
  <c r="G61"/>
  <c r="N60"/>
  <c r="N59" s="1"/>
  <c r="M60"/>
  <c r="M59" s="1"/>
  <c r="J60"/>
  <c r="J59" s="1"/>
  <c r="L59" s="1"/>
  <c r="K59" s="1"/>
  <c r="H60"/>
  <c r="H59" s="1"/>
  <c r="G60"/>
  <c r="F60"/>
  <c r="F59" s="1"/>
  <c r="G59"/>
  <c r="I58"/>
  <c r="I57" s="1"/>
  <c r="I56" s="1"/>
  <c r="G58"/>
  <c r="N57"/>
  <c r="N56" s="1"/>
  <c r="M57"/>
  <c r="M56" s="1"/>
  <c r="J57"/>
  <c r="J56" s="1"/>
  <c r="L56" s="1"/>
  <c r="K56" s="1"/>
  <c r="H57"/>
  <c r="H56" s="1"/>
  <c r="G57"/>
  <c r="F57"/>
  <c r="F56" s="1"/>
  <c r="G56"/>
  <c r="I55"/>
  <c r="I54" s="1"/>
  <c r="G55"/>
  <c r="G54" s="1"/>
  <c r="N54"/>
  <c r="M54"/>
  <c r="J54"/>
  <c r="L54" s="1"/>
  <c r="K54" s="1"/>
  <c r="H54"/>
  <c r="F54"/>
  <c r="I53"/>
  <c r="G53"/>
  <c r="N52"/>
  <c r="M52"/>
  <c r="M51" s="1"/>
  <c r="J52"/>
  <c r="L52" s="1"/>
  <c r="I52"/>
  <c r="I51" s="1"/>
  <c r="H52"/>
  <c r="G52"/>
  <c r="F52"/>
  <c r="N51"/>
  <c r="J51"/>
  <c r="L51" s="1"/>
  <c r="H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N32"/>
  <c r="M32"/>
  <c r="M30" s="1"/>
  <c r="J32"/>
  <c r="L32" s="1"/>
  <c r="H32"/>
  <c r="I32" s="1"/>
  <c r="F32"/>
  <c r="F30" s="1"/>
  <c r="I31"/>
  <c r="G31"/>
  <c r="N30"/>
  <c r="J30"/>
  <c r="L30" s="1"/>
  <c r="K30" s="1"/>
  <c r="I29"/>
  <c r="G29"/>
  <c r="I28"/>
  <c r="G28"/>
  <c r="I27"/>
  <c r="G27"/>
  <c r="I26"/>
  <c r="G26"/>
  <c r="N25"/>
  <c r="M25"/>
  <c r="M9" s="1"/>
  <c r="J25"/>
  <c r="L25" s="1"/>
  <c r="H25"/>
  <c r="F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N10"/>
  <c r="N9" s="1"/>
  <c r="M10"/>
  <c r="J10"/>
  <c r="I10" s="1"/>
  <c r="H10"/>
  <c r="F10"/>
  <c r="F9" s="1"/>
  <c r="I8"/>
  <c r="G8"/>
  <c r="N7"/>
  <c r="N6" s="1"/>
  <c r="M7"/>
  <c r="J7"/>
  <c r="I7" s="1"/>
  <c r="H7"/>
  <c r="F7"/>
  <c r="K52" l="1"/>
  <c r="K32"/>
  <c r="K25"/>
  <c r="L7"/>
  <c r="K7" s="1"/>
  <c r="I25"/>
  <c r="L60"/>
  <c r="K60" s="1"/>
  <c r="L57"/>
  <c r="K57" s="1"/>
  <c r="L10"/>
  <c r="K10" s="1"/>
  <c r="G25"/>
  <c r="F51"/>
  <c r="F6" s="1"/>
  <c r="G51"/>
  <c r="G7"/>
  <c r="G10"/>
  <c r="H30"/>
  <c r="G30" s="1"/>
  <c r="G32"/>
  <c r="N5"/>
  <c r="M6"/>
  <c r="H9"/>
  <c r="G9" s="1"/>
  <c r="J9"/>
  <c r="L9" s="1"/>
  <c r="K9" s="1"/>
  <c r="K51" l="1"/>
  <c r="F5"/>
  <c r="I30"/>
  <c r="H6"/>
  <c r="I9"/>
  <c r="J6"/>
  <c r="L6" s="1"/>
  <c r="K6" s="1"/>
  <c r="M5"/>
  <c r="I6" l="1"/>
  <c r="J5"/>
  <c r="L5" s="1"/>
  <c r="K5" s="1"/>
  <c r="G6"/>
  <c r="H5"/>
  <c r="I5" l="1"/>
  <c r="G5"/>
</calcChain>
</file>

<file path=xl/sharedStrings.xml><?xml version="1.0" encoding="utf-8"?>
<sst xmlns="http://schemas.openxmlformats.org/spreadsheetml/2006/main" count="197" uniqueCount="187">
  <si>
    <t>№ табл.</t>
  </si>
  <si>
    <t>Расходный КБК областного бюджета</t>
  </si>
  <si>
    <t>Наименование</t>
  </si>
  <si>
    <t>Доп.</t>
  </si>
  <si>
    <t>Доходный КБК бюджета муниципального района</t>
  </si>
  <si>
    <t>2021 год</t>
  </si>
  <si>
    <t>2022 год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</si>
  <si>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</si>
  <si>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</si>
  <si>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</si>
  <si>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</si>
  <si>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</si>
  <si>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</si>
  <si>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</si>
  <si>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2 02 15001 05 0000 150</t>
  </si>
  <si>
    <t>Субсидии бюджетам бюджетной системы Российской Федерации (межбюджетные субсидии)</t>
  </si>
  <si>
    <t>2 02 20000 00 0000 150</t>
  </si>
  <si>
    <t>Прочие субсидии бюджетам муниципальных районов</t>
  </si>
  <si>
    <t>2 02 29999 05 0000 150</t>
  </si>
  <si>
    <t>Субсидии бюджетам  муниципальных районов на формирование муниципальных дорожных фондов</t>
  </si>
  <si>
    <t>2 02 29999 05 7151 150</t>
  </si>
  <si>
    <t>Субсидии бюджетам муниципальных районов на приобретение или изготовление бланков документов об образовании и (или) о квалификации</t>
  </si>
  <si>
    <t>2 02 29999 05 7208 150</t>
  </si>
  <si>
    <t>Субсидии бюджетам муниципальных районов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</si>
  <si>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2 02 29999 05 7212 150</t>
  </si>
  <si>
    <t>Субсидии бюджетам муниципальных районов области на софинансирование расходов муниципальных казенных, бюджетных и автономных учреждений по приобретению коммунальных услуг</t>
  </si>
  <si>
    <t>2 02 29999 05 7230 150</t>
  </si>
  <si>
    <t>Субвенции бюджетам бюджетной системы Российской Федерации</t>
  </si>
  <si>
    <t>2 02 30000 00 0000 150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</si>
  <si>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</si>
  <si>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</si>
  <si>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</si>
  <si>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</si>
  <si>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Субвенции бюджетам муниципальных районов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</si>
  <si>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</si>
  <si>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Субвенции бюджетам муниципальных образований на содержание штатных единиц, осуществляющих переданные отдельные государственные полномочия области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</si>
  <si>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</si>
  <si>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Субвенции бюджетам муниципальных районов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</si>
  <si>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Субвенции бюджетам муниципальных районов 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</si>
  <si>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>Субвенции бюджетам муниципальных районов 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и городского округа Новгородской области, 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</si>
  <si>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Субвенции бюджетам муниципальных районов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</si>
  <si>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</si>
  <si>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</si>
  <si>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</si>
  <si>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</si>
  <si>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</si>
  <si>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</si>
  <si>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</si>
  <si>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>Субвенции бюджетам муниципальных районов на государственную регистрацию актов гражданского состояния</t>
  </si>
  <si>
    <t>2 02 35930 05 0000 150</t>
  </si>
  <si>
    <t>Иные межбюджетные трансферты</t>
  </si>
  <si>
    <t>2 02 40000 00 0000 150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</si>
  <si>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</si>
  <si>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</si>
  <si>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2 02 40014 05 0001 150</t>
  </si>
  <si>
    <t>2 02 49999 05 0000 150</t>
  </si>
  <si>
    <t>2 02 35082 05 0000 150</t>
  </si>
  <si>
    <t>2 02 30027 05 0000 150</t>
  </si>
  <si>
    <t>2 02 30024 05 7072 150</t>
  </si>
  <si>
    <t>2 02 30024 05 7065 150</t>
  </si>
  <si>
    <t>2 02 30024 05 7060 150</t>
  </si>
  <si>
    <t>2 02 30021 05 0000 150</t>
  </si>
  <si>
    <t>2 02 30024 05 7004 150</t>
  </si>
  <si>
    <t>2 02 30024 05 7006 150</t>
  </si>
  <si>
    <t>2 02 30024 05 7010 150</t>
  </si>
  <si>
    <t>2 02 30024 05 7028 150</t>
  </si>
  <si>
    <t>2 02 30024 05 7050 150</t>
  </si>
  <si>
    <t>2 02 30024 05 7057 150</t>
  </si>
  <si>
    <t>2 02 30029 05 0000 150</t>
  </si>
  <si>
    <t>2023 год</t>
  </si>
  <si>
    <t>1.1</t>
  </si>
  <si>
    <t>4.2</t>
  </si>
  <si>
    <t>1.2</t>
  </si>
  <si>
    <t>5.2</t>
  </si>
  <si>
    <t>10.2</t>
  </si>
  <si>
    <t>15.2</t>
  </si>
  <si>
    <t>1.3</t>
  </si>
  <si>
    <t>2.3</t>
  </si>
  <si>
    <t>3.3</t>
  </si>
  <si>
    <t>5.1</t>
  </si>
  <si>
    <t>6.3</t>
  </si>
  <si>
    <t>7.3</t>
  </si>
  <si>
    <t>8.3</t>
  </si>
  <si>
    <t>9.3</t>
  </si>
  <si>
    <t>10.3</t>
  </si>
  <si>
    <t>12.3</t>
  </si>
  <si>
    <t>13.3</t>
  </si>
  <si>
    <t>15.3</t>
  </si>
  <si>
    <t>16.3</t>
  </si>
  <si>
    <t>18.3</t>
  </si>
  <si>
    <t>19.3</t>
  </si>
  <si>
    <t>20.3</t>
  </si>
  <si>
    <t>22.3</t>
  </si>
  <si>
    <t>Субвенци бюджетам муниципальных районов на 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</si>
  <si>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</si>
  <si>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</si>
  <si>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21-54970-00000-00000</t>
  </si>
  <si>
    <t>20-51180-00000-00000</t>
  </si>
  <si>
    <t>2 02 25304 05 0000 150</t>
  </si>
  <si>
    <t>2 02 25467 05 0000 150</t>
  </si>
  <si>
    <t>21-54670-00000-00000</t>
  </si>
  <si>
    <t>19</t>
  </si>
  <si>
    <t>18</t>
  </si>
  <si>
    <t>24</t>
  </si>
  <si>
    <t>31</t>
  </si>
  <si>
    <t>Субсидии бюджетам муниципальных районов на поддержку отрасли культуры</t>
  </si>
  <si>
    <t>2 02 25519 05 0000 150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</si>
  <si>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</si>
  <si>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</si>
  <si>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</si>
  <si>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</si>
  <si>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муниципальных районов на поддержку отрасли культуры
</t>
  </si>
  <si>
    <t>Расчет обоснований для внесения изменений в бюджет муниципального района от других бюджетов бюджетной системы Российской Федерации на 2021-2023 годы</t>
  </si>
  <si>
    <t>666-оз 29.12.2020</t>
  </si>
  <si>
    <t>областные</t>
  </si>
  <si>
    <t>федеральные</t>
  </si>
  <si>
    <t>21-53030-00000-00001</t>
  </si>
  <si>
    <t>21-59000-00000-00300</t>
  </si>
  <si>
    <t>21-53040-00000-00002</t>
  </si>
  <si>
    <t>21-51200-00000-00000</t>
  </si>
  <si>
    <t>изменения</t>
  </si>
  <si>
    <t xml:space="preserve">Субсидии бюджетам муниципальных районов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
программы Новгородской области «Улучшение жилищных условий граждан и повышение качества жилищно-коммунальных услуг в Новгородской области на 2019-2024 годы»
</t>
  </si>
  <si>
    <t>2 02 20077 05 7237 150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</si>
  <si>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</si>
  <si>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2 02 20077 05 0000 150</t>
  </si>
  <si>
    <t>36</t>
  </si>
  <si>
    <t>25</t>
  </si>
  <si>
    <t>2 02 35469 05 0000 150</t>
  </si>
  <si>
    <t>21-54690-00000-00000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</si>
  <si>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</si>
  <si>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</si>
  <si>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</si>
  <si>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</si>
  <si>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</si>
  <si>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2 18 60010 05 0000 150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</si>
  <si>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</si>
  <si>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</si>
  <si>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</si>
  <si>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</si>
  <si>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</si>
  <si>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Межбюджетные трансферты, передаваемые бюджету муниципального района из бюджетов поселений на содержание штатных единиц, выполняющих полномочия по осуществлению внешнего муниципального финансового контроля в соответствии с заключенными соглашениями</t>
  </si>
  <si>
    <t>2 02 30024 05 7002 150</t>
  </si>
  <si>
    <t>№ 40  19.02.2021</t>
  </si>
  <si>
    <t>874  0702  02 1 Е1 70020 530</t>
  </si>
  <si>
    <t>892  1401  18 2 00 71200  511</t>
  </si>
  <si>
    <t>874  0702  02 1 00 R3041  521</t>
  </si>
  <si>
    <t>857  0801  03 2 00 R4670  521</t>
  </si>
  <si>
    <t>934  1004  10 3 00 R4970  521</t>
  </si>
  <si>
    <t>932  0801  03 2 A1 55193  521</t>
  </si>
  <si>
    <t>932  0409  11 0 00 71510  521</t>
  </si>
  <si>
    <t>892  1403  18 2 00 72300  521</t>
  </si>
  <si>
    <t xml:space="preserve">874  0702  02 5 00 72080  521 </t>
  </si>
  <si>
    <t>874  0702  02 5 00 72120  521</t>
  </si>
  <si>
    <t>874  0702  02 5 00 70630  530</t>
  </si>
  <si>
    <t>892  0702  02 5 00 70060  530</t>
  </si>
  <si>
    <t>892  1403 18 2 00 70100  530</t>
  </si>
  <si>
    <t>892  0113 18 2 00 70280 530</t>
  </si>
  <si>
    <t>874  0702  02 1 00 70500  530</t>
  </si>
  <si>
    <t>874  0702  02 1 00 70570  530</t>
  </si>
  <si>
    <t>874  1004  02 4 00 70600  530</t>
  </si>
  <si>
    <t>916  0113  18 2 00 70650  530</t>
  </si>
  <si>
    <t>874  1004  02 5 00 70130  530</t>
  </si>
  <si>
    <t>874  1004  02 5 00 70010  530</t>
  </si>
  <si>
    <t>874  1004  02 4 00 N0821  530</t>
  </si>
  <si>
    <t>892  0203  18 2 00 51180  530</t>
  </si>
  <si>
    <t>916  0105  92 0 00 51200  530</t>
  </si>
  <si>
    <t>874  0702 02 1 00 53031 530</t>
  </si>
  <si>
    <t>917  0113  91 9 00 59300  530</t>
  </si>
  <si>
    <t>892  0702 02 5 00 70040  530</t>
  </si>
  <si>
    <t>881  0405  16 1 00 70720  530</t>
  </si>
  <si>
    <t>688-оз 01.03.2021</t>
  </si>
  <si>
    <t>857  0801  03 2 A1 55192  521</t>
  </si>
  <si>
    <t>Субвенции бюджетам муниципальных районов на проведение Всероссийской переписи населения 2020 года</t>
  </si>
  <si>
    <t>970  0502  06 1 00 72370  522</t>
  </si>
  <si>
    <t>966  0113 92 0 00 54690  530</t>
  </si>
  <si>
    <t>21-55190-00000-00001</t>
  </si>
  <si>
    <t>21-55190-00000-00002</t>
  </si>
  <si>
    <t>Прочие межбюджетные трансферты, передаваемые бюджетам муниципальных районов</t>
  </si>
  <si>
    <t>892  14 03  18 2 00 75250  540</t>
  </si>
  <si>
    <t>Иные межбюджетные трансферты бюджетам муниципальных районов, обеспечивших создание благоприятного инвестиционного климата на территории муниципального образования и достигших роста поступлений налоговых доходов в областной бюджет</t>
  </si>
  <si>
    <t>2 02 49999 05 7525 150</t>
  </si>
  <si>
    <t>8</t>
  </si>
  <si>
    <t>700-оз 29.03.2021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</si>
  <si>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</si>
  <si>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проект решения</t>
  </si>
  <si>
    <t>изменения всего</t>
  </si>
  <si>
    <t>проект на апрель 2021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</si>
</sst>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3"/>
      <name val="Cambria"/>
      <family val="1"/>
      <charset val="204"/>
      <scheme val="maj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8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9" applyNumberFormat="0" applyAlignment="0" applyProtection="0"/>
    <xf numFmtId="0" fontId="13" fillId="28" borderId="12" applyNumberFormat="0" applyAlignment="0" applyProtection="0"/>
    <xf numFmtId="0" fontId="15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9" fillId="30" borderId="9" applyNumberFormat="0" applyAlignment="0" applyProtection="0"/>
    <xf numFmtId="0" fontId="12" fillId="0" borderId="11" applyNumberFormat="0" applyFill="0" applyAlignment="0" applyProtection="0"/>
    <xf numFmtId="0" fontId="8" fillId="31" borderId="0" applyNumberFormat="0" applyBorder="0" applyAlignment="0" applyProtection="0"/>
    <xf numFmtId="0" fontId="1" fillId="32" borderId="13" applyNumberFormat="0" applyFont="0" applyAlignment="0" applyProtection="0"/>
    <xf numFmtId="0" fontId="10" fillId="27" borderId="10" applyNumberFormat="0" applyAlignment="0" applyProtection="0"/>
    <xf numFmtId="0" fontId="19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49" fontId="20" fillId="0" borderId="2" xfId="0" applyNumberFormat="1" applyFont="1" applyFill="1" applyBorder="1" applyAlignment="1">
      <alignment horizontal="center" vertical="top" wrapText="1"/>
    </xf>
    <xf numFmtId="0" fontId="20" fillId="0" borderId="0" xfId="0" applyFont="1" applyFill="1"/>
    <xf numFmtId="49" fontId="20" fillId="0" borderId="5" xfId="0" applyNumberFormat="1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justify" vertical="top" wrapText="1"/>
    </xf>
    <xf numFmtId="0" fontId="24" fillId="0" borderId="2" xfId="0" applyFont="1" applyFill="1" applyBorder="1" applyAlignment="1">
      <alignment horizontal="center" vertical="top" shrinkToFit="1"/>
    </xf>
    <xf numFmtId="4" fontId="20" fillId="0" borderId="2" xfId="0" applyNumberFormat="1" applyFont="1" applyFill="1" applyBorder="1" applyAlignment="1">
      <alignment horizontal="right" vertical="top" shrinkToFit="1"/>
    </xf>
    <xf numFmtId="0" fontId="24" fillId="0" borderId="2" xfId="1" applyNumberFormat="1" applyFont="1" applyFill="1" applyBorder="1" applyAlignment="1" applyProtection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/>
    </xf>
    <xf numFmtId="4" fontId="23" fillId="0" borderId="2" xfId="0" applyNumberFormat="1" applyFont="1" applyFill="1" applyBorder="1" applyAlignment="1">
      <alignment horizontal="right" vertical="top" shrinkToFit="1"/>
    </xf>
    <xf numFmtId="4" fontId="22" fillId="0" borderId="2" xfId="0" applyNumberFormat="1" applyFont="1" applyFill="1" applyBorder="1" applyAlignment="1">
      <alignment horizontal="right" vertical="top" shrinkToFit="1"/>
    </xf>
    <xf numFmtId="4" fontId="20" fillId="0" borderId="2" xfId="1" applyNumberFormat="1" applyFont="1" applyFill="1" applyBorder="1" applyAlignment="1">
      <alignment horizontal="right" vertical="top" shrinkToFit="1"/>
    </xf>
    <xf numFmtId="0" fontId="20" fillId="0" borderId="2" xfId="0" applyFont="1" applyFill="1" applyBorder="1" applyAlignment="1">
      <alignment horizontal="right" vertical="top" wrapText="1"/>
    </xf>
    <xf numFmtId="0" fontId="20" fillId="0" borderId="2" xfId="0" applyFont="1" applyFill="1" applyBorder="1" applyAlignment="1">
      <alignment horizontal="center" vertical="top" shrinkToFit="1"/>
    </xf>
    <xf numFmtId="0" fontId="24" fillId="0" borderId="2" xfId="0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shrinkToFit="1"/>
    </xf>
    <xf numFmtId="0" fontId="20" fillId="0" borderId="2" xfId="0" applyFont="1" applyFill="1" applyBorder="1" applyAlignment="1">
      <alignment vertical="top" wrapText="1"/>
    </xf>
    <xf numFmtId="4" fontId="21" fillId="0" borderId="2" xfId="0" applyNumberFormat="1" applyFont="1" applyFill="1" applyBorder="1" applyAlignment="1">
      <alignment horizontal="right" vertical="top" shrinkToFit="1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justify" vertical="top" wrapText="1"/>
    </xf>
    <xf numFmtId="49" fontId="20" fillId="0" borderId="5" xfId="0" applyNumberFormat="1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center" vertical="top"/>
    </xf>
    <xf numFmtId="49" fontId="20" fillId="0" borderId="2" xfId="0" applyNumberFormat="1" applyFont="1" applyFill="1" applyBorder="1" applyAlignment="1">
      <alignment vertical="top" wrapText="1"/>
    </xf>
    <xf numFmtId="0" fontId="20" fillId="0" borderId="2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shrinkToFit="1"/>
    </xf>
    <xf numFmtId="49" fontId="20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horizontal="center" vertical="justify" wrapText="1"/>
    </xf>
    <xf numFmtId="0" fontId="20" fillId="0" borderId="0" xfId="0" applyNumberFormat="1" applyFont="1" applyFill="1" applyAlignment="1">
      <alignment vertical="justify" wrapText="1"/>
    </xf>
    <xf numFmtId="49" fontId="20" fillId="0" borderId="0" xfId="0" applyNumberFormat="1" applyFont="1" applyFill="1" applyAlignment="1">
      <alignment vertical="justify"/>
    </xf>
    <xf numFmtId="0" fontId="20" fillId="0" borderId="0" xfId="0" applyFont="1" applyFill="1" applyAlignment="1">
      <alignment vertical="justify"/>
    </xf>
    <xf numFmtId="49" fontId="20" fillId="0" borderId="2" xfId="0" applyNumberFormat="1" applyFont="1" applyFill="1" applyBorder="1" applyAlignment="1">
      <alignment horizontal="center" vertical="center" wrapText="1" shrinkToFi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top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justify" vertical="top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shrinkToFit="1"/>
    </xf>
    <xf numFmtId="4" fontId="26" fillId="0" borderId="2" xfId="0" applyNumberFormat="1" applyFont="1" applyFill="1" applyBorder="1" applyAlignment="1">
      <alignment horizontal="right" vertical="top" shrinkToFit="1"/>
    </xf>
    <xf numFmtId="0" fontId="21" fillId="0" borderId="2" xfId="0" applyFont="1" applyFill="1" applyBorder="1" applyAlignment="1">
      <alignment vertical="top" wrapText="1"/>
    </xf>
    <xf numFmtId="49" fontId="21" fillId="0" borderId="2" xfId="0" applyNumberFormat="1" applyFont="1" applyFill="1" applyBorder="1" applyAlignment="1">
      <alignment vertical="top" wrapText="1"/>
    </xf>
    <xf numFmtId="49" fontId="21" fillId="0" borderId="2" xfId="0" applyNumberFormat="1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 wrapText="1"/>
    </xf>
    <xf numFmtId="0" fontId="25" fillId="0" borderId="2" xfId="1" applyNumberFormat="1" applyFont="1" applyFill="1" applyBorder="1" applyAlignment="1" applyProtection="1">
      <alignment horizontal="left" vertical="top" wrapText="1"/>
    </xf>
    <xf numFmtId="49" fontId="25" fillId="0" borderId="2" xfId="0" applyNumberFormat="1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shrinkToFit="1"/>
    </xf>
    <xf numFmtId="49" fontId="21" fillId="0" borderId="5" xfId="0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top" wrapText="1"/>
    </xf>
    <xf numFmtId="4" fontId="21" fillId="0" borderId="0" xfId="0" applyNumberFormat="1" applyFont="1" applyFill="1" applyAlignment="1">
      <alignment shrinkToFit="1"/>
    </xf>
    <xf numFmtId="0" fontId="21" fillId="0" borderId="0" xfId="0" applyFont="1" applyFill="1"/>
    <xf numFmtId="49" fontId="25" fillId="0" borderId="2" xfId="0" applyNumberFormat="1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 vertical="top"/>
    </xf>
    <xf numFmtId="49" fontId="20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49" fontId="20" fillId="0" borderId="0" xfId="0" applyNumberFormat="1" applyFont="1" applyFill="1" applyAlignment="1">
      <alignment vertical="top" wrapText="1"/>
    </xf>
    <xf numFmtId="4" fontId="20" fillId="0" borderId="0" xfId="0" applyNumberFormat="1" applyFont="1" applyFill="1" applyAlignment="1">
      <alignment horizontal="right" vertical="top" shrinkToFit="1"/>
    </xf>
    <xf numFmtId="0" fontId="20" fillId="0" borderId="0" xfId="0" applyFont="1" applyFill="1" applyAlignment="1">
      <alignment wrapText="1"/>
    </xf>
    <xf numFmtId="49" fontId="20" fillId="0" borderId="0" xfId="0" applyNumberFormat="1" applyFont="1" applyFill="1" applyAlignment="1">
      <alignment wrapText="1"/>
    </xf>
    <xf numFmtId="49" fontId="20" fillId="0" borderId="0" xfId="0" applyNumberFormat="1" applyFont="1" applyFill="1"/>
    <xf numFmtId="0" fontId="20" fillId="0" borderId="0" xfId="0" applyFont="1" applyFill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center" wrapText="1" shrinkToFit="1"/>
    </xf>
    <xf numFmtId="49" fontId="20" fillId="0" borderId="15" xfId="0" applyNumberFormat="1" applyFont="1" applyFill="1" applyBorder="1" applyAlignment="1">
      <alignment horizontal="center" vertical="center" wrapText="1" shrinkToFit="1"/>
    </xf>
    <xf numFmtId="49" fontId="20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topLeftCell="B1" workbookViewId="0">
      <selection activeCell="E49" sqref="E49"/>
    </sheetView>
  </sheetViews>
  <sheetFormatPr defaultRowHeight="12.75"/>
  <cols>
    <col min="1" max="1" width="7.5703125" style="29" customWidth="1"/>
    <col min="2" max="2" width="9.7109375" style="2" customWidth="1"/>
    <col min="3" max="3" width="44.85546875" style="2" customWidth="1"/>
    <col min="4" max="4" width="7.5703125" style="62" customWidth="1"/>
    <col min="5" max="5" width="25.7109375" style="2" customWidth="1"/>
    <col min="6" max="12" width="11.85546875" style="28" customWidth="1"/>
    <col min="13" max="13" width="12" style="28" customWidth="1"/>
    <col min="14" max="14" width="11.5703125" style="28" customWidth="1"/>
    <col min="15" max="15" width="10.42578125" style="18" customWidth="1"/>
    <col min="16" max="16" width="9.85546875" style="18" customWidth="1"/>
    <col min="17" max="17" width="10.140625" style="18" customWidth="1"/>
    <col min="18" max="180" width="9.140625" style="2"/>
    <col min="181" max="181" width="5.7109375" style="2" customWidth="1"/>
    <col min="182" max="182" width="11.5703125" style="2" customWidth="1"/>
    <col min="183" max="183" width="44.85546875" style="2" customWidth="1"/>
    <col min="184" max="184" width="7.5703125" style="2" customWidth="1"/>
    <col min="185" max="185" width="25.7109375" style="2" customWidth="1"/>
    <col min="186" max="186" width="16.140625" style="2" customWidth="1"/>
    <col min="187" max="187" width="15.42578125" style="2" customWidth="1"/>
    <col min="188" max="188" width="15.28515625" style="2" customWidth="1"/>
    <col min="189" max="436" width="9.140625" style="2"/>
    <col min="437" max="437" width="5.7109375" style="2" customWidth="1"/>
    <col min="438" max="438" width="11.5703125" style="2" customWidth="1"/>
    <col min="439" max="439" width="44.85546875" style="2" customWidth="1"/>
    <col min="440" max="440" width="7.5703125" style="2" customWidth="1"/>
    <col min="441" max="441" width="25.7109375" style="2" customWidth="1"/>
    <col min="442" max="442" width="16.140625" style="2" customWidth="1"/>
    <col min="443" max="443" width="15.42578125" style="2" customWidth="1"/>
    <col min="444" max="444" width="15.28515625" style="2" customWidth="1"/>
    <col min="445" max="692" width="9.140625" style="2"/>
    <col min="693" max="693" width="5.7109375" style="2" customWidth="1"/>
    <col min="694" max="694" width="11.5703125" style="2" customWidth="1"/>
    <col min="695" max="695" width="44.85546875" style="2" customWidth="1"/>
    <col min="696" max="696" width="7.5703125" style="2" customWidth="1"/>
    <col min="697" max="697" width="25.7109375" style="2" customWidth="1"/>
    <col min="698" max="698" width="16.140625" style="2" customWidth="1"/>
    <col min="699" max="699" width="15.42578125" style="2" customWidth="1"/>
    <col min="700" max="700" width="15.28515625" style="2" customWidth="1"/>
    <col min="701" max="948" width="9.140625" style="2"/>
    <col min="949" max="949" width="5.7109375" style="2" customWidth="1"/>
    <col min="950" max="950" width="11.5703125" style="2" customWidth="1"/>
    <col min="951" max="951" width="44.85546875" style="2" customWidth="1"/>
    <col min="952" max="952" width="7.5703125" style="2" customWidth="1"/>
    <col min="953" max="953" width="25.7109375" style="2" customWidth="1"/>
    <col min="954" max="954" width="16.140625" style="2" customWidth="1"/>
    <col min="955" max="955" width="15.42578125" style="2" customWidth="1"/>
    <col min="956" max="956" width="15.28515625" style="2" customWidth="1"/>
    <col min="957" max="1204" width="9.140625" style="2"/>
    <col min="1205" max="1205" width="5.7109375" style="2" customWidth="1"/>
    <col min="1206" max="1206" width="11.5703125" style="2" customWidth="1"/>
    <col min="1207" max="1207" width="44.85546875" style="2" customWidth="1"/>
    <col min="1208" max="1208" width="7.5703125" style="2" customWidth="1"/>
    <col min="1209" max="1209" width="25.7109375" style="2" customWidth="1"/>
    <col min="1210" max="1210" width="16.140625" style="2" customWidth="1"/>
    <col min="1211" max="1211" width="15.42578125" style="2" customWidth="1"/>
    <col min="1212" max="1212" width="15.28515625" style="2" customWidth="1"/>
    <col min="1213" max="1460" width="9.140625" style="2"/>
    <col min="1461" max="1461" width="5.7109375" style="2" customWidth="1"/>
    <col min="1462" max="1462" width="11.5703125" style="2" customWidth="1"/>
    <col min="1463" max="1463" width="44.85546875" style="2" customWidth="1"/>
    <col min="1464" max="1464" width="7.5703125" style="2" customWidth="1"/>
    <col min="1465" max="1465" width="25.7109375" style="2" customWidth="1"/>
    <col min="1466" max="1466" width="16.140625" style="2" customWidth="1"/>
    <col min="1467" max="1467" width="15.42578125" style="2" customWidth="1"/>
    <col min="1468" max="1468" width="15.28515625" style="2" customWidth="1"/>
    <col min="1469" max="1716" width="9.140625" style="2"/>
    <col min="1717" max="1717" width="5.7109375" style="2" customWidth="1"/>
    <col min="1718" max="1718" width="11.5703125" style="2" customWidth="1"/>
    <col min="1719" max="1719" width="44.85546875" style="2" customWidth="1"/>
    <col min="1720" max="1720" width="7.5703125" style="2" customWidth="1"/>
    <col min="1721" max="1721" width="25.7109375" style="2" customWidth="1"/>
    <col min="1722" max="1722" width="16.140625" style="2" customWidth="1"/>
    <col min="1723" max="1723" width="15.42578125" style="2" customWidth="1"/>
    <col min="1724" max="1724" width="15.28515625" style="2" customWidth="1"/>
    <col min="1725" max="1972" width="9.140625" style="2"/>
    <col min="1973" max="1973" width="5.7109375" style="2" customWidth="1"/>
    <col min="1974" max="1974" width="11.5703125" style="2" customWidth="1"/>
    <col min="1975" max="1975" width="44.85546875" style="2" customWidth="1"/>
    <col min="1976" max="1976" width="7.5703125" style="2" customWidth="1"/>
    <col min="1977" max="1977" width="25.7109375" style="2" customWidth="1"/>
    <col min="1978" max="1978" width="16.140625" style="2" customWidth="1"/>
    <col min="1979" max="1979" width="15.42578125" style="2" customWidth="1"/>
    <col min="1980" max="1980" width="15.28515625" style="2" customWidth="1"/>
    <col min="1981" max="2228" width="9.140625" style="2"/>
    <col min="2229" max="2229" width="5.7109375" style="2" customWidth="1"/>
    <col min="2230" max="2230" width="11.5703125" style="2" customWidth="1"/>
    <col min="2231" max="2231" width="44.85546875" style="2" customWidth="1"/>
    <col min="2232" max="2232" width="7.5703125" style="2" customWidth="1"/>
    <col min="2233" max="2233" width="25.7109375" style="2" customWidth="1"/>
    <col min="2234" max="2234" width="16.140625" style="2" customWidth="1"/>
    <col min="2235" max="2235" width="15.42578125" style="2" customWidth="1"/>
    <col min="2236" max="2236" width="15.28515625" style="2" customWidth="1"/>
    <col min="2237" max="2484" width="9.140625" style="2"/>
    <col min="2485" max="2485" width="5.7109375" style="2" customWidth="1"/>
    <col min="2486" max="2486" width="11.5703125" style="2" customWidth="1"/>
    <col min="2487" max="2487" width="44.85546875" style="2" customWidth="1"/>
    <col min="2488" max="2488" width="7.5703125" style="2" customWidth="1"/>
    <col min="2489" max="2489" width="25.7109375" style="2" customWidth="1"/>
    <col min="2490" max="2490" width="16.140625" style="2" customWidth="1"/>
    <col min="2491" max="2491" width="15.42578125" style="2" customWidth="1"/>
    <col min="2492" max="2492" width="15.28515625" style="2" customWidth="1"/>
    <col min="2493" max="2740" width="9.140625" style="2"/>
    <col min="2741" max="2741" width="5.7109375" style="2" customWidth="1"/>
    <col min="2742" max="2742" width="11.5703125" style="2" customWidth="1"/>
    <col min="2743" max="2743" width="44.85546875" style="2" customWidth="1"/>
    <col min="2744" max="2744" width="7.5703125" style="2" customWidth="1"/>
    <col min="2745" max="2745" width="25.7109375" style="2" customWidth="1"/>
    <col min="2746" max="2746" width="16.140625" style="2" customWidth="1"/>
    <col min="2747" max="2747" width="15.42578125" style="2" customWidth="1"/>
    <col min="2748" max="2748" width="15.28515625" style="2" customWidth="1"/>
    <col min="2749" max="2996" width="9.140625" style="2"/>
    <col min="2997" max="2997" width="5.7109375" style="2" customWidth="1"/>
    <col min="2998" max="2998" width="11.5703125" style="2" customWidth="1"/>
    <col min="2999" max="2999" width="44.85546875" style="2" customWidth="1"/>
    <col min="3000" max="3000" width="7.5703125" style="2" customWidth="1"/>
    <col min="3001" max="3001" width="25.7109375" style="2" customWidth="1"/>
    <col min="3002" max="3002" width="16.140625" style="2" customWidth="1"/>
    <col min="3003" max="3003" width="15.42578125" style="2" customWidth="1"/>
    <col min="3004" max="3004" width="15.28515625" style="2" customWidth="1"/>
    <col min="3005" max="3252" width="9.140625" style="2"/>
    <col min="3253" max="3253" width="5.7109375" style="2" customWidth="1"/>
    <col min="3254" max="3254" width="11.5703125" style="2" customWidth="1"/>
    <col min="3255" max="3255" width="44.85546875" style="2" customWidth="1"/>
    <col min="3256" max="3256" width="7.5703125" style="2" customWidth="1"/>
    <col min="3257" max="3257" width="25.7109375" style="2" customWidth="1"/>
    <col min="3258" max="3258" width="16.140625" style="2" customWidth="1"/>
    <col min="3259" max="3259" width="15.42578125" style="2" customWidth="1"/>
    <col min="3260" max="3260" width="15.28515625" style="2" customWidth="1"/>
    <col min="3261" max="3508" width="9.140625" style="2"/>
    <col min="3509" max="3509" width="5.7109375" style="2" customWidth="1"/>
    <col min="3510" max="3510" width="11.5703125" style="2" customWidth="1"/>
    <col min="3511" max="3511" width="44.85546875" style="2" customWidth="1"/>
    <col min="3512" max="3512" width="7.5703125" style="2" customWidth="1"/>
    <col min="3513" max="3513" width="25.7109375" style="2" customWidth="1"/>
    <col min="3514" max="3514" width="16.140625" style="2" customWidth="1"/>
    <col min="3515" max="3515" width="15.42578125" style="2" customWidth="1"/>
    <col min="3516" max="3516" width="15.28515625" style="2" customWidth="1"/>
    <col min="3517" max="3764" width="9.140625" style="2"/>
    <col min="3765" max="3765" width="5.7109375" style="2" customWidth="1"/>
    <col min="3766" max="3766" width="11.5703125" style="2" customWidth="1"/>
    <col min="3767" max="3767" width="44.85546875" style="2" customWidth="1"/>
    <col min="3768" max="3768" width="7.5703125" style="2" customWidth="1"/>
    <col min="3769" max="3769" width="25.7109375" style="2" customWidth="1"/>
    <col min="3770" max="3770" width="16.140625" style="2" customWidth="1"/>
    <col min="3771" max="3771" width="15.42578125" style="2" customWidth="1"/>
    <col min="3772" max="3772" width="15.28515625" style="2" customWidth="1"/>
    <col min="3773" max="4020" width="9.140625" style="2"/>
    <col min="4021" max="4021" width="5.7109375" style="2" customWidth="1"/>
    <col min="4022" max="4022" width="11.5703125" style="2" customWidth="1"/>
    <col min="4023" max="4023" width="44.85546875" style="2" customWidth="1"/>
    <col min="4024" max="4024" width="7.5703125" style="2" customWidth="1"/>
    <col min="4025" max="4025" width="25.7109375" style="2" customWidth="1"/>
    <col min="4026" max="4026" width="16.140625" style="2" customWidth="1"/>
    <col min="4027" max="4027" width="15.42578125" style="2" customWidth="1"/>
    <col min="4028" max="4028" width="15.28515625" style="2" customWidth="1"/>
    <col min="4029" max="4276" width="9.140625" style="2"/>
    <col min="4277" max="4277" width="5.7109375" style="2" customWidth="1"/>
    <col min="4278" max="4278" width="11.5703125" style="2" customWidth="1"/>
    <col min="4279" max="4279" width="44.85546875" style="2" customWidth="1"/>
    <col min="4280" max="4280" width="7.5703125" style="2" customWidth="1"/>
    <col min="4281" max="4281" width="25.7109375" style="2" customWidth="1"/>
    <col min="4282" max="4282" width="16.140625" style="2" customWidth="1"/>
    <col min="4283" max="4283" width="15.42578125" style="2" customWidth="1"/>
    <col min="4284" max="4284" width="15.28515625" style="2" customWidth="1"/>
    <col min="4285" max="4532" width="9.140625" style="2"/>
    <col min="4533" max="4533" width="5.7109375" style="2" customWidth="1"/>
    <col min="4534" max="4534" width="11.5703125" style="2" customWidth="1"/>
    <col min="4535" max="4535" width="44.85546875" style="2" customWidth="1"/>
    <col min="4536" max="4536" width="7.5703125" style="2" customWidth="1"/>
    <col min="4537" max="4537" width="25.7109375" style="2" customWidth="1"/>
    <col min="4538" max="4538" width="16.140625" style="2" customWidth="1"/>
    <col min="4539" max="4539" width="15.42578125" style="2" customWidth="1"/>
    <col min="4540" max="4540" width="15.28515625" style="2" customWidth="1"/>
    <col min="4541" max="4788" width="9.140625" style="2"/>
    <col min="4789" max="4789" width="5.7109375" style="2" customWidth="1"/>
    <col min="4790" max="4790" width="11.5703125" style="2" customWidth="1"/>
    <col min="4791" max="4791" width="44.85546875" style="2" customWidth="1"/>
    <col min="4792" max="4792" width="7.5703125" style="2" customWidth="1"/>
    <col min="4793" max="4793" width="25.7109375" style="2" customWidth="1"/>
    <col min="4794" max="4794" width="16.140625" style="2" customWidth="1"/>
    <col min="4795" max="4795" width="15.42578125" style="2" customWidth="1"/>
    <col min="4796" max="4796" width="15.28515625" style="2" customWidth="1"/>
    <col min="4797" max="5044" width="9.140625" style="2"/>
    <col min="5045" max="5045" width="5.7109375" style="2" customWidth="1"/>
    <col min="5046" max="5046" width="11.5703125" style="2" customWidth="1"/>
    <col min="5047" max="5047" width="44.85546875" style="2" customWidth="1"/>
    <col min="5048" max="5048" width="7.5703125" style="2" customWidth="1"/>
    <col min="5049" max="5049" width="25.7109375" style="2" customWidth="1"/>
    <col min="5050" max="5050" width="16.140625" style="2" customWidth="1"/>
    <col min="5051" max="5051" width="15.42578125" style="2" customWidth="1"/>
    <col min="5052" max="5052" width="15.28515625" style="2" customWidth="1"/>
    <col min="5053" max="5300" width="9.140625" style="2"/>
    <col min="5301" max="5301" width="5.7109375" style="2" customWidth="1"/>
    <col min="5302" max="5302" width="11.5703125" style="2" customWidth="1"/>
    <col min="5303" max="5303" width="44.85546875" style="2" customWidth="1"/>
    <col min="5304" max="5304" width="7.5703125" style="2" customWidth="1"/>
    <col min="5305" max="5305" width="25.7109375" style="2" customWidth="1"/>
    <col min="5306" max="5306" width="16.140625" style="2" customWidth="1"/>
    <col min="5307" max="5307" width="15.42578125" style="2" customWidth="1"/>
    <col min="5308" max="5308" width="15.28515625" style="2" customWidth="1"/>
    <col min="5309" max="5556" width="9.140625" style="2"/>
    <col min="5557" max="5557" width="5.7109375" style="2" customWidth="1"/>
    <col min="5558" max="5558" width="11.5703125" style="2" customWidth="1"/>
    <col min="5559" max="5559" width="44.85546875" style="2" customWidth="1"/>
    <col min="5560" max="5560" width="7.5703125" style="2" customWidth="1"/>
    <col min="5561" max="5561" width="25.7109375" style="2" customWidth="1"/>
    <col min="5562" max="5562" width="16.140625" style="2" customWidth="1"/>
    <col min="5563" max="5563" width="15.42578125" style="2" customWidth="1"/>
    <col min="5564" max="5564" width="15.28515625" style="2" customWidth="1"/>
    <col min="5565" max="5812" width="9.140625" style="2"/>
    <col min="5813" max="5813" width="5.7109375" style="2" customWidth="1"/>
    <col min="5814" max="5814" width="11.5703125" style="2" customWidth="1"/>
    <col min="5815" max="5815" width="44.85546875" style="2" customWidth="1"/>
    <col min="5816" max="5816" width="7.5703125" style="2" customWidth="1"/>
    <col min="5817" max="5817" width="25.7109375" style="2" customWidth="1"/>
    <col min="5818" max="5818" width="16.140625" style="2" customWidth="1"/>
    <col min="5819" max="5819" width="15.42578125" style="2" customWidth="1"/>
    <col min="5820" max="5820" width="15.28515625" style="2" customWidth="1"/>
    <col min="5821" max="6068" width="9.140625" style="2"/>
    <col min="6069" max="6069" width="5.7109375" style="2" customWidth="1"/>
    <col min="6070" max="6070" width="11.5703125" style="2" customWidth="1"/>
    <col min="6071" max="6071" width="44.85546875" style="2" customWidth="1"/>
    <col min="6072" max="6072" width="7.5703125" style="2" customWidth="1"/>
    <col min="6073" max="6073" width="25.7109375" style="2" customWidth="1"/>
    <col min="6074" max="6074" width="16.140625" style="2" customWidth="1"/>
    <col min="6075" max="6075" width="15.42578125" style="2" customWidth="1"/>
    <col min="6076" max="6076" width="15.28515625" style="2" customWidth="1"/>
    <col min="6077" max="6324" width="9.140625" style="2"/>
    <col min="6325" max="6325" width="5.7109375" style="2" customWidth="1"/>
    <col min="6326" max="6326" width="11.5703125" style="2" customWidth="1"/>
    <col min="6327" max="6327" width="44.85546875" style="2" customWidth="1"/>
    <col min="6328" max="6328" width="7.5703125" style="2" customWidth="1"/>
    <col min="6329" max="6329" width="25.7109375" style="2" customWidth="1"/>
    <col min="6330" max="6330" width="16.140625" style="2" customWidth="1"/>
    <col min="6331" max="6331" width="15.42578125" style="2" customWidth="1"/>
    <col min="6332" max="6332" width="15.28515625" style="2" customWidth="1"/>
    <col min="6333" max="6580" width="9.140625" style="2"/>
    <col min="6581" max="6581" width="5.7109375" style="2" customWidth="1"/>
    <col min="6582" max="6582" width="11.5703125" style="2" customWidth="1"/>
    <col min="6583" max="6583" width="44.85546875" style="2" customWidth="1"/>
    <col min="6584" max="6584" width="7.5703125" style="2" customWidth="1"/>
    <col min="6585" max="6585" width="25.7109375" style="2" customWidth="1"/>
    <col min="6586" max="6586" width="16.140625" style="2" customWidth="1"/>
    <col min="6587" max="6587" width="15.42578125" style="2" customWidth="1"/>
    <col min="6588" max="6588" width="15.28515625" style="2" customWidth="1"/>
    <col min="6589" max="6836" width="9.140625" style="2"/>
    <col min="6837" max="6837" width="5.7109375" style="2" customWidth="1"/>
    <col min="6838" max="6838" width="11.5703125" style="2" customWidth="1"/>
    <col min="6839" max="6839" width="44.85546875" style="2" customWidth="1"/>
    <col min="6840" max="6840" width="7.5703125" style="2" customWidth="1"/>
    <col min="6841" max="6841" width="25.7109375" style="2" customWidth="1"/>
    <col min="6842" max="6842" width="16.140625" style="2" customWidth="1"/>
    <col min="6843" max="6843" width="15.42578125" style="2" customWidth="1"/>
    <col min="6844" max="6844" width="15.28515625" style="2" customWidth="1"/>
    <col min="6845" max="7092" width="9.140625" style="2"/>
    <col min="7093" max="7093" width="5.7109375" style="2" customWidth="1"/>
    <col min="7094" max="7094" width="11.5703125" style="2" customWidth="1"/>
    <col min="7095" max="7095" width="44.85546875" style="2" customWidth="1"/>
    <col min="7096" max="7096" width="7.5703125" style="2" customWidth="1"/>
    <col min="7097" max="7097" width="25.7109375" style="2" customWidth="1"/>
    <col min="7098" max="7098" width="16.140625" style="2" customWidth="1"/>
    <col min="7099" max="7099" width="15.42578125" style="2" customWidth="1"/>
    <col min="7100" max="7100" width="15.28515625" style="2" customWidth="1"/>
    <col min="7101" max="7348" width="9.140625" style="2"/>
    <col min="7349" max="7349" width="5.7109375" style="2" customWidth="1"/>
    <col min="7350" max="7350" width="11.5703125" style="2" customWidth="1"/>
    <col min="7351" max="7351" width="44.85546875" style="2" customWidth="1"/>
    <col min="7352" max="7352" width="7.5703125" style="2" customWidth="1"/>
    <col min="7353" max="7353" width="25.7109375" style="2" customWidth="1"/>
    <col min="7354" max="7354" width="16.140625" style="2" customWidth="1"/>
    <col min="7355" max="7355" width="15.42578125" style="2" customWidth="1"/>
    <col min="7356" max="7356" width="15.28515625" style="2" customWidth="1"/>
    <col min="7357" max="7604" width="9.140625" style="2"/>
    <col min="7605" max="7605" width="5.7109375" style="2" customWidth="1"/>
    <col min="7606" max="7606" width="11.5703125" style="2" customWidth="1"/>
    <col min="7607" max="7607" width="44.85546875" style="2" customWidth="1"/>
    <col min="7608" max="7608" width="7.5703125" style="2" customWidth="1"/>
    <col min="7609" max="7609" width="25.7109375" style="2" customWidth="1"/>
    <col min="7610" max="7610" width="16.140625" style="2" customWidth="1"/>
    <col min="7611" max="7611" width="15.42578125" style="2" customWidth="1"/>
    <col min="7612" max="7612" width="15.28515625" style="2" customWidth="1"/>
    <col min="7613" max="7860" width="9.140625" style="2"/>
    <col min="7861" max="7861" width="5.7109375" style="2" customWidth="1"/>
    <col min="7862" max="7862" width="11.5703125" style="2" customWidth="1"/>
    <col min="7863" max="7863" width="44.85546875" style="2" customWidth="1"/>
    <col min="7864" max="7864" width="7.5703125" style="2" customWidth="1"/>
    <col min="7865" max="7865" width="25.7109375" style="2" customWidth="1"/>
    <col min="7866" max="7866" width="16.140625" style="2" customWidth="1"/>
    <col min="7867" max="7867" width="15.42578125" style="2" customWidth="1"/>
    <col min="7868" max="7868" width="15.28515625" style="2" customWidth="1"/>
    <col min="7869" max="8116" width="9.140625" style="2"/>
    <col min="8117" max="8117" width="5.7109375" style="2" customWidth="1"/>
    <col min="8118" max="8118" width="11.5703125" style="2" customWidth="1"/>
    <col min="8119" max="8119" width="44.85546875" style="2" customWidth="1"/>
    <col min="8120" max="8120" width="7.5703125" style="2" customWidth="1"/>
    <col min="8121" max="8121" width="25.7109375" style="2" customWidth="1"/>
    <col min="8122" max="8122" width="16.140625" style="2" customWidth="1"/>
    <col min="8123" max="8123" width="15.42578125" style="2" customWidth="1"/>
    <col min="8124" max="8124" width="15.28515625" style="2" customWidth="1"/>
    <col min="8125" max="8372" width="9.140625" style="2"/>
    <col min="8373" max="8373" width="5.7109375" style="2" customWidth="1"/>
    <col min="8374" max="8374" width="11.5703125" style="2" customWidth="1"/>
    <col min="8375" max="8375" width="44.85546875" style="2" customWidth="1"/>
    <col min="8376" max="8376" width="7.5703125" style="2" customWidth="1"/>
    <col min="8377" max="8377" width="25.7109375" style="2" customWidth="1"/>
    <col min="8378" max="8378" width="16.140625" style="2" customWidth="1"/>
    <col min="8379" max="8379" width="15.42578125" style="2" customWidth="1"/>
    <col min="8380" max="8380" width="15.28515625" style="2" customWidth="1"/>
    <col min="8381" max="8628" width="9.140625" style="2"/>
    <col min="8629" max="8629" width="5.7109375" style="2" customWidth="1"/>
    <col min="8630" max="8630" width="11.5703125" style="2" customWidth="1"/>
    <col min="8631" max="8631" width="44.85546875" style="2" customWidth="1"/>
    <col min="8632" max="8632" width="7.5703125" style="2" customWidth="1"/>
    <col min="8633" max="8633" width="25.7109375" style="2" customWidth="1"/>
    <col min="8634" max="8634" width="16.140625" style="2" customWidth="1"/>
    <col min="8635" max="8635" width="15.42578125" style="2" customWidth="1"/>
    <col min="8636" max="8636" width="15.28515625" style="2" customWidth="1"/>
    <col min="8637" max="8884" width="9.140625" style="2"/>
    <col min="8885" max="8885" width="5.7109375" style="2" customWidth="1"/>
    <col min="8886" max="8886" width="11.5703125" style="2" customWidth="1"/>
    <col min="8887" max="8887" width="44.85546875" style="2" customWidth="1"/>
    <col min="8888" max="8888" width="7.5703125" style="2" customWidth="1"/>
    <col min="8889" max="8889" width="25.7109375" style="2" customWidth="1"/>
    <col min="8890" max="8890" width="16.140625" style="2" customWidth="1"/>
    <col min="8891" max="8891" width="15.42578125" style="2" customWidth="1"/>
    <col min="8892" max="8892" width="15.28515625" style="2" customWidth="1"/>
    <col min="8893" max="9140" width="9.140625" style="2"/>
    <col min="9141" max="9141" width="5.7109375" style="2" customWidth="1"/>
    <col min="9142" max="9142" width="11.5703125" style="2" customWidth="1"/>
    <col min="9143" max="9143" width="44.85546875" style="2" customWidth="1"/>
    <col min="9144" max="9144" width="7.5703125" style="2" customWidth="1"/>
    <col min="9145" max="9145" width="25.7109375" style="2" customWidth="1"/>
    <col min="9146" max="9146" width="16.140625" style="2" customWidth="1"/>
    <col min="9147" max="9147" width="15.42578125" style="2" customWidth="1"/>
    <col min="9148" max="9148" width="15.28515625" style="2" customWidth="1"/>
    <col min="9149" max="9396" width="9.140625" style="2"/>
    <col min="9397" max="9397" width="5.7109375" style="2" customWidth="1"/>
    <col min="9398" max="9398" width="11.5703125" style="2" customWidth="1"/>
    <col min="9399" max="9399" width="44.85546875" style="2" customWidth="1"/>
    <col min="9400" max="9400" width="7.5703125" style="2" customWidth="1"/>
    <col min="9401" max="9401" width="25.7109375" style="2" customWidth="1"/>
    <col min="9402" max="9402" width="16.140625" style="2" customWidth="1"/>
    <col min="9403" max="9403" width="15.42578125" style="2" customWidth="1"/>
    <col min="9404" max="9404" width="15.28515625" style="2" customWidth="1"/>
    <col min="9405" max="9652" width="9.140625" style="2"/>
    <col min="9653" max="9653" width="5.7109375" style="2" customWidth="1"/>
    <col min="9654" max="9654" width="11.5703125" style="2" customWidth="1"/>
    <col min="9655" max="9655" width="44.85546875" style="2" customWidth="1"/>
    <col min="9656" max="9656" width="7.5703125" style="2" customWidth="1"/>
    <col min="9657" max="9657" width="25.7109375" style="2" customWidth="1"/>
    <col min="9658" max="9658" width="16.140625" style="2" customWidth="1"/>
    <col min="9659" max="9659" width="15.42578125" style="2" customWidth="1"/>
    <col min="9660" max="9660" width="15.28515625" style="2" customWidth="1"/>
    <col min="9661" max="9908" width="9.140625" style="2"/>
    <col min="9909" max="9909" width="5.7109375" style="2" customWidth="1"/>
    <col min="9910" max="9910" width="11.5703125" style="2" customWidth="1"/>
    <col min="9911" max="9911" width="44.85546875" style="2" customWidth="1"/>
    <col min="9912" max="9912" width="7.5703125" style="2" customWidth="1"/>
    <col min="9913" max="9913" width="25.7109375" style="2" customWidth="1"/>
    <col min="9914" max="9914" width="16.140625" style="2" customWidth="1"/>
    <col min="9915" max="9915" width="15.42578125" style="2" customWidth="1"/>
    <col min="9916" max="9916" width="15.28515625" style="2" customWidth="1"/>
    <col min="9917" max="10164" width="9.140625" style="2"/>
    <col min="10165" max="10165" width="5.7109375" style="2" customWidth="1"/>
    <col min="10166" max="10166" width="11.5703125" style="2" customWidth="1"/>
    <col min="10167" max="10167" width="44.85546875" style="2" customWidth="1"/>
    <col min="10168" max="10168" width="7.5703125" style="2" customWidth="1"/>
    <col min="10169" max="10169" width="25.7109375" style="2" customWidth="1"/>
    <col min="10170" max="10170" width="16.140625" style="2" customWidth="1"/>
    <col min="10171" max="10171" width="15.42578125" style="2" customWidth="1"/>
    <col min="10172" max="10172" width="15.28515625" style="2" customWidth="1"/>
    <col min="10173" max="10420" width="9.140625" style="2"/>
    <col min="10421" max="10421" width="5.7109375" style="2" customWidth="1"/>
    <col min="10422" max="10422" width="11.5703125" style="2" customWidth="1"/>
    <col min="10423" max="10423" width="44.85546875" style="2" customWidth="1"/>
    <col min="10424" max="10424" width="7.5703125" style="2" customWidth="1"/>
    <col min="10425" max="10425" width="25.7109375" style="2" customWidth="1"/>
    <col min="10426" max="10426" width="16.140625" style="2" customWidth="1"/>
    <col min="10427" max="10427" width="15.42578125" style="2" customWidth="1"/>
    <col min="10428" max="10428" width="15.28515625" style="2" customWidth="1"/>
    <col min="10429" max="10676" width="9.140625" style="2"/>
    <col min="10677" max="10677" width="5.7109375" style="2" customWidth="1"/>
    <col min="10678" max="10678" width="11.5703125" style="2" customWidth="1"/>
    <col min="10679" max="10679" width="44.85546875" style="2" customWidth="1"/>
    <col min="10680" max="10680" width="7.5703125" style="2" customWidth="1"/>
    <col min="10681" max="10681" width="25.7109375" style="2" customWidth="1"/>
    <col min="10682" max="10682" width="16.140625" style="2" customWidth="1"/>
    <col min="10683" max="10683" width="15.42578125" style="2" customWidth="1"/>
    <col min="10684" max="10684" width="15.28515625" style="2" customWidth="1"/>
    <col min="10685" max="10932" width="9.140625" style="2"/>
    <col min="10933" max="10933" width="5.7109375" style="2" customWidth="1"/>
    <col min="10934" max="10934" width="11.5703125" style="2" customWidth="1"/>
    <col min="10935" max="10935" width="44.85546875" style="2" customWidth="1"/>
    <col min="10936" max="10936" width="7.5703125" style="2" customWidth="1"/>
    <col min="10937" max="10937" width="25.7109375" style="2" customWidth="1"/>
    <col min="10938" max="10938" width="16.140625" style="2" customWidth="1"/>
    <col min="10939" max="10939" width="15.42578125" style="2" customWidth="1"/>
    <col min="10940" max="10940" width="15.28515625" style="2" customWidth="1"/>
    <col min="10941" max="11188" width="9.140625" style="2"/>
    <col min="11189" max="11189" width="5.7109375" style="2" customWidth="1"/>
    <col min="11190" max="11190" width="11.5703125" style="2" customWidth="1"/>
    <col min="11191" max="11191" width="44.85546875" style="2" customWidth="1"/>
    <col min="11192" max="11192" width="7.5703125" style="2" customWidth="1"/>
    <col min="11193" max="11193" width="25.7109375" style="2" customWidth="1"/>
    <col min="11194" max="11194" width="16.140625" style="2" customWidth="1"/>
    <col min="11195" max="11195" width="15.42578125" style="2" customWidth="1"/>
    <col min="11196" max="11196" width="15.28515625" style="2" customWidth="1"/>
    <col min="11197" max="11444" width="9.140625" style="2"/>
    <col min="11445" max="11445" width="5.7109375" style="2" customWidth="1"/>
    <col min="11446" max="11446" width="11.5703125" style="2" customWidth="1"/>
    <col min="11447" max="11447" width="44.85546875" style="2" customWidth="1"/>
    <col min="11448" max="11448" width="7.5703125" style="2" customWidth="1"/>
    <col min="11449" max="11449" width="25.7109375" style="2" customWidth="1"/>
    <col min="11450" max="11450" width="16.140625" style="2" customWidth="1"/>
    <col min="11451" max="11451" width="15.42578125" style="2" customWidth="1"/>
    <col min="11452" max="11452" width="15.28515625" style="2" customWidth="1"/>
    <col min="11453" max="11700" width="9.140625" style="2"/>
    <col min="11701" max="11701" width="5.7109375" style="2" customWidth="1"/>
    <col min="11702" max="11702" width="11.5703125" style="2" customWidth="1"/>
    <col min="11703" max="11703" width="44.85546875" style="2" customWidth="1"/>
    <col min="11704" max="11704" width="7.5703125" style="2" customWidth="1"/>
    <col min="11705" max="11705" width="25.7109375" style="2" customWidth="1"/>
    <col min="11706" max="11706" width="16.140625" style="2" customWidth="1"/>
    <col min="11707" max="11707" width="15.42578125" style="2" customWidth="1"/>
    <col min="11708" max="11708" width="15.28515625" style="2" customWidth="1"/>
    <col min="11709" max="11956" width="9.140625" style="2"/>
    <col min="11957" max="11957" width="5.7109375" style="2" customWidth="1"/>
    <col min="11958" max="11958" width="11.5703125" style="2" customWidth="1"/>
    <col min="11959" max="11959" width="44.85546875" style="2" customWidth="1"/>
    <col min="11960" max="11960" width="7.5703125" style="2" customWidth="1"/>
    <col min="11961" max="11961" width="25.7109375" style="2" customWidth="1"/>
    <col min="11962" max="11962" width="16.140625" style="2" customWidth="1"/>
    <col min="11963" max="11963" width="15.42578125" style="2" customWidth="1"/>
    <col min="11964" max="11964" width="15.28515625" style="2" customWidth="1"/>
    <col min="11965" max="12212" width="9.140625" style="2"/>
    <col min="12213" max="12213" width="5.7109375" style="2" customWidth="1"/>
    <col min="12214" max="12214" width="11.5703125" style="2" customWidth="1"/>
    <col min="12215" max="12215" width="44.85546875" style="2" customWidth="1"/>
    <col min="12216" max="12216" width="7.5703125" style="2" customWidth="1"/>
    <col min="12217" max="12217" width="25.7109375" style="2" customWidth="1"/>
    <col min="12218" max="12218" width="16.140625" style="2" customWidth="1"/>
    <col min="12219" max="12219" width="15.42578125" style="2" customWidth="1"/>
    <col min="12220" max="12220" width="15.28515625" style="2" customWidth="1"/>
    <col min="12221" max="12468" width="9.140625" style="2"/>
    <col min="12469" max="12469" width="5.7109375" style="2" customWidth="1"/>
    <col min="12470" max="12470" width="11.5703125" style="2" customWidth="1"/>
    <col min="12471" max="12471" width="44.85546875" style="2" customWidth="1"/>
    <col min="12472" max="12472" width="7.5703125" style="2" customWidth="1"/>
    <col min="12473" max="12473" width="25.7109375" style="2" customWidth="1"/>
    <col min="12474" max="12474" width="16.140625" style="2" customWidth="1"/>
    <col min="12475" max="12475" width="15.42578125" style="2" customWidth="1"/>
    <col min="12476" max="12476" width="15.28515625" style="2" customWidth="1"/>
    <col min="12477" max="12724" width="9.140625" style="2"/>
    <col min="12725" max="12725" width="5.7109375" style="2" customWidth="1"/>
    <col min="12726" max="12726" width="11.5703125" style="2" customWidth="1"/>
    <col min="12727" max="12727" width="44.85546875" style="2" customWidth="1"/>
    <col min="12728" max="12728" width="7.5703125" style="2" customWidth="1"/>
    <col min="12729" max="12729" width="25.7109375" style="2" customWidth="1"/>
    <col min="12730" max="12730" width="16.140625" style="2" customWidth="1"/>
    <col min="12731" max="12731" width="15.42578125" style="2" customWidth="1"/>
    <col min="12732" max="12732" width="15.28515625" style="2" customWidth="1"/>
    <col min="12733" max="12980" width="9.140625" style="2"/>
    <col min="12981" max="12981" width="5.7109375" style="2" customWidth="1"/>
    <col min="12982" max="12982" width="11.5703125" style="2" customWidth="1"/>
    <col min="12983" max="12983" width="44.85546875" style="2" customWidth="1"/>
    <col min="12984" max="12984" width="7.5703125" style="2" customWidth="1"/>
    <col min="12985" max="12985" width="25.7109375" style="2" customWidth="1"/>
    <col min="12986" max="12986" width="16.140625" style="2" customWidth="1"/>
    <col min="12987" max="12987" width="15.42578125" style="2" customWidth="1"/>
    <col min="12988" max="12988" width="15.28515625" style="2" customWidth="1"/>
    <col min="12989" max="13236" width="9.140625" style="2"/>
    <col min="13237" max="13237" width="5.7109375" style="2" customWidth="1"/>
    <col min="13238" max="13238" width="11.5703125" style="2" customWidth="1"/>
    <col min="13239" max="13239" width="44.85546875" style="2" customWidth="1"/>
    <col min="13240" max="13240" width="7.5703125" style="2" customWidth="1"/>
    <col min="13241" max="13241" width="25.7109375" style="2" customWidth="1"/>
    <col min="13242" max="13242" width="16.140625" style="2" customWidth="1"/>
    <col min="13243" max="13243" width="15.42578125" style="2" customWidth="1"/>
    <col min="13244" max="13244" width="15.28515625" style="2" customWidth="1"/>
    <col min="13245" max="13492" width="9.140625" style="2"/>
    <col min="13493" max="13493" width="5.7109375" style="2" customWidth="1"/>
    <col min="13494" max="13494" width="11.5703125" style="2" customWidth="1"/>
    <col min="13495" max="13495" width="44.85546875" style="2" customWidth="1"/>
    <col min="13496" max="13496" width="7.5703125" style="2" customWidth="1"/>
    <col min="13497" max="13497" width="25.7109375" style="2" customWidth="1"/>
    <col min="13498" max="13498" width="16.140625" style="2" customWidth="1"/>
    <col min="13499" max="13499" width="15.42578125" style="2" customWidth="1"/>
    <col min="13500" max="13500" width="15.28515625" style="2" customWidth="1"/>
    <col min="13501" max="13748" width="9.140625" style="2"/>
    <col min="13749" max="13749" width="5.7109375" style="2" customWidth="1"/>
    <col min="13750" max="13750" width="11.5703125" style="2" customWidth="1"/>
    <col min="13751" max="13751" width="44.85546875" style="2" customWidth="1"/>
    <col min="13752" max="13752" width="7.5703125" style="2" customWidth="1"/>
    <col min="13753" max="13753" width="25.7109375" style="2" customWidth="1"/>
    <col min="13754" max="13754" width="16.140625" style="2" customWidth="1"/>
    <col min="13755" max="13755" width="15.42578125" style="2" customWidth="1"/>
    <col min="13756" max="13756" width="15.28515625" style="2" customWidth="1"/>
    <col min="13757" max="14004" width="9.140625" style="2"/>
    <col min="14005" max="14005" width="5.7109375" style="2" customWidth="1"/>
    <col min="14006" max="14006" width="11.5703125" style="2" customWidth="1"/>
    <col min="14007" max="14007" width="44.85546875" style="2" customWidth="1"/>
    <col min="14008" max="14008" width="7.5703125" style="2" customWidth="1"/>
    <col min="14009" max="14009" width="25.7109375" style="2" customWidth="1"/>
    <col min="14010" max="14010" width="16.140625" style="2" customWidth="1"/>
    <col min="14011" max="14011" width="15.42578125" style="2" customWidth="1"/>
    <col min="14012" max="14012" width="15.28515625" style="2" customWidth="1"/>
    <col min="14013" max="14260" width="9.140625" style="2"/>
    <col min="14261" max="14261" width="5.7109375" style="2" customWidth="1"/>
    <col min="14262" max="14262" width="11.5703125" style="2" customWidth="1"/>
    <col min="14263" max="14263" width="44.85546875" style="2" customWidth="1"/>
    <col min="14264" max="14264" width="7.5703125" style="2" customWidth="1"/>
    <col min="14265" max="14265" width="25.7109375" style="2" customWidth="1"/>
    <col min="14266" max="14266" width="16.140625" style="2" customWidth="1"/>
    <col min="14267" max="14267" width="15.42578125" style="2" customWidth="1"/>
    <col min="14268" max="14268" width="15.28515625" style="2" customWidth="1"/>
    <col min="14269" max="14516" width="9.140625" style="2"/>
    <col min="14517" max="14517" width="5.7109375" style="2" customWidth="1"/>
    <col min="14518" max="14518" width="11.5703125" style="2" customWidth="1"/>
    <col min="14519" max="14519" width="44.85546875" style="2" customWidth="1"/>
    <col min="14520" max="14520" width="7.5703125" style="2" customWidth="1"/>
    <col min="14521" max="14521" width="25.7109375" style="2" customWidth="1"/>
    <col min="14522" max="14522" width="16.140625" style="2" customWidth="1"/>
    <col min="14523" max="14523" width="15.42578125" style="2" customWidth="1"/>
    <col min="14524" max="14524" width="15.28515625" style="2" customWidth="1"/>
    <col min="14525" max="14772" width="9.140625" style="2"/>
    <col min="14773" max="14773" width="5.7109375" style="2" customWidth="1"/>
    <col min="14774" max="14774" width="11.5703125" style="2" customWidth="1"/>
    <col min="14775" max="14775" width="44.85546875" style="2" customWidth="1"/>
    <col min="14776" max="14776" width="7.5703125" style="2" customWidth="1"/>
    <col min="14777" max="14777" width="25.7109375" style="2" customWidth="1"/>
    <col min="14778" max="14778" width="16.140625" style="2" customWidth="1"/>
    <col min="14779" max="14779" width="15.42578125" style="2" customWidth="1"/>
    <col min="14780" max="14780" width="15.28515625" style="2" customWidth="1"/>
    <col min="14781" max="15028" width="9.140625" style="2"/>
    <col min="15029" max="15029" width="5.7109375" style="2" customWidth="1"/>
    <col min="15030" max="15030" width="11.5703125" style="2" customWidth="1"/>
    <col min="15031" max="15031" width="44.85546875" style="2" customWidth="1"/>
    <col min="15032" max="15032" width="7.5703125" style="2" customWidth="1"/>
    <col min="15033" max="15033" width="25.7109375" style="2" customWidth="1"/>
    <col min="15034" max="15034" width="16.140625" style="2" customWidth="1"/>
    <col min="15035" max="15035" width="15.42578125" style="2" customWidth="1"/>
    <col min="15036" max="15036" width="15.28515625" style="2" customWidth="1"/>
    <col min="15037" max="16384" width="9.140625" style="2"/>
  </cols>
  <sheetData>
    <row r="1" spans="1:14" ht="42.75" customHeight="1">
      <c r="A1" s="67" t="s">
        <v>112</v>
      </c>
      <c r="B1" s="67"/>
      <c r="C1" s="67"/>
      <c r="D1" s="67"/>
      <c r="E1" s="67"/>
    </row>
    <row r="2" spans="1:14">
      <c r="B2" s="30"/>
      <c r="C2" s="31" t="s">
        <v>186</v>
      </c>
      <c r="D2" s="32"/>
      <c r="E2" s="33"/>
    </row>
    <row r="3" spans="1:14">
      <c r="A3" s="68" t="s">
        <v>0</v>
      </c>
      <c r="B3" s="68" t="s">
        <v>1</v>
      </c>
      <c r="C3" s="70" t="s">
        <v>2</v>
      </c>
      <c r="D3" s="68" t="s">
        <v>3</v>
      </c>
      <c r="E3" s="72" t="s">
        <v>4</v>
      </c>
      <c r="F3" s="64" t="s">
        <v>5</v>
      </c>
      <c r="G3" s="65"/>
      <c r="H3" s="65"/>
      <c r="I3" s="65"/>
      <c r="J3" s="65"/>
      <c r="K3" s="65"/>
      <c r="L3" s="66"/>
      <c r="M3" s="34" t="s">
        <v>6</v>
      </c>
      <c r="N3" s="34" t="s">
        <v>69</v>
      </c>
    </row>
    <row r="4" spans="1:14" ht="25.5">
      <c r="A4" s="69"/>
      <c r="B4" s="69"/>
      <c r="C4" s="71"/>
      <c r="D4" s="69"/>
      <c r="E4" s="73"/>
      <c r="F4" s="17" t="s">
        <v>142</v>
      </c>
      <c r="G4" s="17" t="s">
        <v>120</v>
      </c>
      <c r="H4" s="17" t="s">
        <v>170</v>
      </c>
      <c r="I4" s="17" t="s">
        <v>120</v>
      </c>
      <c r="J4" s="17" t="s">
        <v>182</v>
      </c>
      <c r="K4" s="35" t="s">
        <v>185</v>
      </c>
      <c r="L4" s="35" t="s">
        <v>184</v>
      </c>
      <c r="M4" s="17" t="s">
        <v>113</v>
      </c>
      <c r="N4" s="17" t="s">
        <v>113</v>
      </c>
    </row>
    <row r="5" spans="1:14">
      <c r="A5" s="36"/>
      <c r="B5" s="37"/>
      <c r="C5" s="38" t="s">
        <v>7</v>
      </c>
      <c r="D5" s="39"/>
      <c r="E5" s="40" t="s">
        <v>8</v>
      </c>
      <c r="F5" s="20">
        <f t="shared" ref="F5:N5" si="0">F6+F56+F59</f>
        <v>308484670.56999999</v>
      </c>
      <c r="G5" s="20">
        <f t="shared" si="0"/>
        <v>4601361.6899999976</v>
      </c>
      <c r="H5" s="20">
        <f t="shared" si="0"/>
        <v>313086032.25999999</v>
      </c>
      <c r="I5" s="20">
        <f t="shared" si="0"/>
        <v>58701100.619999997</v>
      </c>
      <c r="J5" s="20">
        <f t="shared" si="0"/>
        <v>371787132.88</v>
      </c>
      <c r="K5" s="20">
        <f>L5-F5</f>
        <v>63302462.310000002</v>
      </c>
      <c r="L5" s="20">
        <f>J5</f>
        <v>371787132.88</v>
      </c>
      <c r="M5" s="20">
        <f t="shared" si="0"/>
        <v>224696917.94</v>
      </c>
      <c r="N5" s="20">
        <f t="shared" si="0"/>
        <v>225140526.74000001</v>
      </c>
    </row>
    <row r="6" spans="1:14" ht="38.25">
      <c r="A6" s="36"/>
      <c r="B6" s="37"/>
      <c r="C6" s="38" t="s">
        <v>9</v>
      </c>
      <c r="D6" s="39"/>
      <c r="E6" s="40" t="s">
        <v>10</v>
      </c>
      <c r="F6" s="20">
        <f>F7+F9+F30+F51</f>
        <v>309529407.86000001</v>
      </c>
      <c r="G6" s="20">
        <f t="shared" ref="G6:G61" si="1">H6-F6</f>
        <v>4601361.6899999976</v>
      </c>
      <c r="H6" s="20">
        <f>H7+H9+H30+H51</f>
        <v>314130769.55000001</v>
      </c>
      <c r="I6" s="20">
        <f t="shared" ref="G6:I55" si="2">J6-H6</f>
        <v>58701100</v>
      </c>
      <c r="J6" s="20">
        <f>J7+J9+J30+J51</f>
        <v>372831869.55000001</v>
      </c>
      <c r="K6" s="20">
        <f t="shared" ref="K6:K61" si="3">L6-F6</f>
        <v>63302461.689999998</v>
      </c>
      <c r="L6" s="20">
        <f t="shared" ref="L6:L61" si="4">J6</f>
        <v>372831869.55000001</v>
      </c>
      <c r="M6" s="20">
        <f>M7+M9+M30+M51</f>
        <v>224696917.94</v>
      </c>
      <c r="N6" s="20">
        <f>N7+N9+N30+N51</f>
        <v>225140526.74000001</v>
      </c>
    </row>
    <row r="7" spans="1:14" ht="25.5">
      <c r="A7" s="36"/>
      <c r="B7" s="37"/>
      <c r="C7" s="38" t="s">
        <v>11</v>
      </c>
      <c r="D7" s="39"/>
      <c r="E7" s="40" t="s">
        <v>12</v>
      </c>
      <c r="F7" s="20">
        <f t="shared" ref="F7:N7" si="5">F8</f>
        <v>1446300</v>
      </c>
      <c r="G7" s="20">
        <f t="shared" si="1"/>
        <v>0</v>
      </c>
      <c r="H7" s="20">
        <f t="shared" si="5"/>
        <v>1446300</v>
      </c>
      <c r="I7" s="20">
        <f t="shared" si="2"/>
        <v>0</v>
      </c>
      <c r="J7" s="20">
        <f t="shared" si="5"/>
        <v>1446300</v>
      </c>
      <c r="K7" s="20">
        <f t="shared" si="3"/>
        <v>0</v>
      </c>
      <c r="L7" s="20">
        <f t="shared" si="4"/>
        <v>1446300</v>
      </c>
      <c r="M7" s="20">
        <f t="shared" si="5"/>
        <v>1986600</v>
      </c>
      <c r="N7" s="20">
        <f t="shared" si="5"/>
        <v>71600</v>
      </c>
    </row>
    <row r="8" spans="1:14" ht="38.25" hidden="1">
      <c r="A8" s="3" t="s">
        <v>70</v>
      </c>
      <c r="B8" s="1" t="s">
        <v>144</v>
      </c>
      <c r="C8" s="19" t="s">
        <v>13</v>
      </c>
      <c r="D8" s="1"/>
      <c r="E8" s="15" t="s">
        <v>14</v>
      </c>
      <c r="F8" s="12">
        <v>1446300</v>
      </c>
      <c r="G8" s="20">
        <f t="shared" si="1"/>
        <v>0</v>
      </c>
      <c r="H8" s="12">
        <v>1446300</v>
      </c>
      <c r="I8" s="20">
        <f t="shared" si="2"/>
        <v>0</v>
      </c>
      <c r="J8" s="12">
        <v>1446300</v>
      </c>
      <c r="K8" s="20">
        <f t="shared" si="3"/>
        <v>0</v>
      </c>
      <c r="L8" s="20">
        <f t="shared" si="4"/>
        <v>1446300</v>
      </c>
      <c r="M8" s="7">
        <v>1986600</v>
      </c>
      <c r="N8" s="7">
        <v>71600</v>
      </c>
    </row>
    <row r="9" spans="1:14" ht="25.5">
      <c r="A9" s="3"/>
      <c r="B9" s="1"/>
      <c r="C9" s="38" t="s">
        <v>15</v>
      </c>
      <c r="D9" s="39"/>
      <c r="E9" s="40" t="s">
        <v>16</v>
      </c>
      <c r="F9" s="20">
        <f t="shared" ref="F9:N9" si="6">F12+F15+F18+F21+F24+F25+F10</f>
        <v>69581927.859999999</v>
      </c>
      <c r="G9" s="20">
        <f t="shared" si="1"/>
        <v>4185461.6899999976</v>
      </c>
      <c r="H9" s="20">
        <f t="shared" ref="H9:J9" si="7">H12+H15+H18+H21+H24+H25+H10</f>
        <v>73767389.549999997</v>
      </c>
      <c r="I9" s="20">
        <f t="shared" si="2"/>
        <v>382500</v>
      </c>
      <c r="J9" s="20">
        <f t="shared" si="7"/>
        <v>74149889.549999997</v>
      </c>
      <c r="K9" s="20">
        <f t="shared" si="3"/>
        <v>4567961.6899999976</v>
      </c>
      <c r="L9" s="20">
        <f t="shared" si="4"/>
        <v>74149889.549999997</v>
      </c>
      <c r="M9" s="20">
        <f t="shared" si="6"/>
        <v>8077987.9399999995</v>
      </c>
      <c r="N9" s="20">
        <f t="shared" si="6"/>
        <v>10940096.74</v>
      </c>
    </row>
    <row r="10" spans="1:14" ht="38.25">
      <c r="A10" s="3"/>
      <c r="B10" s="1"/>
      <c r="C10" s="21" t="s">
        <v>123</v>
      </c>
      <c r="D10" s="1"/>
      <c r="E10" s="24" t="s">
        <v>124</v>
      </c>
      <c r="F10" s="20">
        <f t="shared" ref="F10:N10" si="8">F11</f>
        <v>0</v>
      </c>
      <c r="G10" s="20">
        <f t="shared" si="1"/>
        <v>4185461.69</v>
      </c>
      <c r="H10" s="20">
        <f t="shared" si="8"/>
        <v>4185461.69</v>
      </c>
      <c r="I10" s="20">
        <f t="shared" si="2"/>
        <v>382500.00000000047</v>
      </c>
      <c r="J10" s="20">
        <f t="shared" si="8"/>
        <v>4567961.6900000004</v>
      </c>
      <c r="K10" s="20">
        <f t="shared" si="3"/>
        <v>4567961.6900000004</v>
      </c>
      <c r="L10" s="20">
        <f t="shared" si="4"/>
        <v>4567961.6900000004</v>
      </c>
      <c r="M10" s="20">
        <f t="shared" si="8"/>
        <v>0</v>
      </c>
      <c r="N10" s="20">
        <f t="shared" si="8"/>
        <v>0</v>
      </c>
    </row>
    <row r="11" spans="1:14" ht="140.25">
      <c r="A11" s="3" t="s">
        <v>125</v>
      </c>
      <c r="B11" s="4" t="s">
        <v>173</v>
      </c>
      <c r="C11" s="5" t="s">
        <v>121</v>
      </c>
      <c r="D11" s="4"/>
      <c r="E11" s="6" t="s">
        <v>122</v>
      </c>
      <c r="F11" s="7">
        <v>0</v>
      </c>
      <c r="G11" s="41">
        <f t="shared" si="1"/>
        <v>4185461.69</v>
      </c>
      <c r="H11" s="7">
        <v>4185461.69</v>
      </c>
      <c r="I11" s="41">
        <f t="shared" si="2"/>
        <v>382500.00000000047</v>
      </c>
      <c r="J11" s="7">
        <v>4567961.6900000004</v>
      </c>
      <c r="K11" s="20">
        <f t="shared" si="3"/>
        <v>4567961.6900000004</v>
      </c>
      <c r="L11" s="20">
        <f t="shared" si="4"/>
        <v>4567961.6900000004</v>
      </c>
      <c r="M11" s="7">
        <v>0</v>
      </c>
      <c r="N11" s="7">
        <v>0</v>
      </c>
    </row>
    <row r="12" spans="1:14" ht="76.5" hidden="1">
      <c r="A12" s="3" t="s">
        <v>102</v>
      </c>
      <c r="B12" s="1" t="s">
        <v>145</v>
      </c>
      <c r="C12" s="21" t="s">
        <v>109</v>
      </c>
      <c r="D12" s="1" t="s">
        <v>118</v>
      </c>
      <c r="E12" s="15" t="s">
        <v>98</v>
      </c>
      <c r="F12" s="7">
        <v>12236500</v>
      </c>
      <c r="G12" s="20">
        <f t="shared" si="1"/>
        <v>0</v>
      </c>
      <c r="H12" s="7">
        <v>12236500</v>
      </c>
      <c r="I12" s="20">
        <f t="shared" si="2"/>
        <v>0</v>
      </c>
      <c r="J12" s="7">
        <v>12236500</v>
      </c>
      <c r="K12" s="20">
        <f t="shared" si="3"/>
        <v>0</v>
      </c>
      <c r="L12" s="20">
        <f t="shared" si="4"/>
        <v>12236500</v>
      </c>
      <c r="M12" s="7">
        <v>0</v>
      </c>
      <c r="N12" s="7">
        <v>0</v>
      </c>
    </row>
    <row r="13" spans="1:14" hidden="1">
      <c r="A13" s="3"/>
      <c r="B13" s="1"/>
      <c r="C13" s="14" t="s">
        <v>114</v>
      </c>
      <c r="D13" s="1"/>
      <c r="E13" s="15"/>
      <c r="F13" s="7">
        <v>2814395</v>
      </c>
      <c r="G13" s="20">
        <f t="shared" si="1"/>
        <v>0</v>
      </c>
      <c r="H13" s="7">
        <v>2814395</v>
      </c>
      <c r="I13" s="20">
        <f t="shared" si="2"/>
        <v>0</v>
      </c>
      <c r="J13" s="7">
        <v>2814395</v>
      </c>
      <c r="K13" s="20">
        <f t="shared" si="3"/>
        <v>0</v>
      </c>
      <c r="L13" s="20">
        <f t="shared" si="4"/>
        <v>2814395</v>
      </c>
      <c r="M13" s="7">
        <v>0</v>
      </c>
      <c r="N13" s="7">
        <v>0</v>
      </c>
    </row>
    <row r="14" spans="1:14" hidden="1">
      <c r="A14" s="3"/>
      <c r="B14" s="1"/>
      <c r="C14" s="14" t="s">
        <v>115</v>
      </c>
      <c r="D14" s="1"/>
      <c r="E14" s="15"/>
      <c r="F14" s="7">
        <v>9422105</v>
      </c>
      <c r="G14" s="20">
        <f t="shared" si="1"/>
        <v>0</v>
      </c>
      <c r="H14" s="7">
        <v>9422105</v>
      </c>
      <c r="I14" s="20">
        <f t="shared" si="2"/>
        <v>0</v>
      </c>
      <c r="J14" s="7">
        <v>9422105</v>
      </c>
      <c r="K14" s="20">
        <f t="shared" si="3"/>
        <v>0</v>
      </c>
      <c r="L14" s="20">
        <f t="shared" si="4"/>
        <v>9422105</v>
      </c>
      <c r="M14" s="7">
        <v>0</v>
      </c>
      <c r="N14" s="7">
        <v>0</v>
      </c>
    </row>
    <row r="15" spans="1:14" ht="51" hidden="1">
      <c r="A15" s="3" t="s">
        <v>101</v>
      </c>
      <c r="B15" s="1" t="s">
        <v>146</v>
      </c>
      <c r="C15" s="22" t="s">
        <v>110</v>
      </c>
      <c r="D15" s="1" t="s">
        <v>100</v>
      </c>
      <c r="E15" s="15" t="s">
        <v>99</v>
      </c>
      <c r="F15" s="7">
        <v>829970</v>
      </c>
      <c r="G15" s="20">
        <f t="shared" si="1"/>
        <v>0</v>
      </c>
      <c r="H15" s="7">
        <v>829970</v>
      </c>
      <c r="I15" s="20">
        <f t="shared" si="2"/>
        <v>0</v>
      </c>
      <c r="J15" s="7">
        <v>829970</v>
      </c>
      <c r="K15" s="20">
        <f t="shared" si="3"/>
        <v>0</v>
      </c>
      <c r="L15" s="20">
        <f t="shared" si="4"/>
        <v>829970</v>
      </c>
      <c r="M15" s="7">
        <v>748480</v>
      </c>
      <c r="N15" s="7">
        <v>748480</v>
      </c>
    </row>
    <row r="16" spans="1:14" hidden="1">
      <c r="A16" s="3"/>
      <c r="B16" s="1"/>
      <c r="C16" s="14" t="s">
        <v>114</v>
      </c>
      <c r="D16" s="1"/>
      <c r="E16" s="15"/>
      <c r="F16" s="7">
        <v>190890</v>
      </c>
      <c r="G16" s="20">
        <f t="shared" si="1"/>
        <v>0</v>
      </c>
      <c r="H16" s="7">
        <v>190890</v>
      </c>
      <c r="I16" s="20">
        <f t="shared" si="2"/>
        <v>0</v>
      </c>
      <c r="J16" s="7">
        <v>190890</v>
      </c>
      <c r="K16" s="20">
        <f t="shared" si="3"/>
        <v>0</v>
      </c>
      <c r="L16" s="20">
        <f t="shared" si="4"/>
        <v>190890</v>
      </c>
      <c r="M16" s="7">
        <v>0</v>
      </c>
      <c r="N16" s="7">
        <v>0</v>
      </c>
    </row>
    <row r="17" spans="1:14" hidden="1">
      <c r="A17" s="3"/>
      <c r="B17" s="1"/>
      <c r="C17" s="14" t="s">
        <v>115</v>
      </c>
      <c r="D17" s="1"/>
      <c r="E17" s="15"/>
      <c r="F17" s="7">
        <v>639080</v>
      </c>
      <c r="G17" s="20">
        <f t="shared" si="1"/>
        <v>0</v>
      </c>
      <c r="H17" s="7">
        <v>639080</v>
      </c>
      <c r="I17" s="20">
        <f t="shared" si="2"/>
        <v>0</v>
      </c>
      <c r="J17" s="7">
        <v>639080</v>
      </c>
      <c r="K17" s="20">
        <f t="shared" si="3"/>
        <v>0</v>
      </c>
      <c r="L17" s="20">
        <f t="shared" si="4"/>
        <v>639080</v>
      </c>
      <c r="M17" s="7">
        <v>0</v>
      </c>
      <c r="N17" s="7">
        <v>0</v>
      </c>
    </row>
    <row r="18" spans="1:14" ht="38.25" hidden="1">
      <c r="A18" s="3" t="s">
        <v>75</v>
      </c>
      <c r="B18" s="1" t="s">
        <v>147</v>
      </c>
      <c r="C18" s="22" t="s">
        <v>95</v>
      </c>
      <c r="D18" s="1" t="s">
        <v>96</v>
      </c>
      <c r="E18" s="15" t="s">
        <v>94</v>
      </c>
      <c r="F18" s="11">
        <v>1560547.86</v>
      </c>
      <c r="G18" s="20">
        <f t="shared" si="1"/>
        <v>0</v>
      </c>
      <c r="H18" s="11">
        <v>1560547.86</v>
      </c>
      <c r="I18" s="20">
        <f t="shared" si="2"/>
        <v>0</v>
      </c>
      <c r="J18" s="11">
        <v>1560547.86</v>
      </c>
      <c r="K18" s="20">
        <f t="shared" si="3"/>
        <v>0</v>
      </c>
      <c r="L18" s="20">
        <f t="shared" si="4"/>
        <v>1560547.86</v>
      </c>
      <c r="M18" s="12">
        <v>1589907.94</v>
      </c>
      <c r="N18" s="12">
        <v>1581016.74</v>
      </c>
    </row>
    <row r="19" spans="1:14" hidden="1">
      <c r="A19" s="3"/>
      <c r="B19" s="1"/>
      <c r="C19" s="14" t="s">
        <v>114</v>
      </c>
      <c r="D19" s="1"/>
      <c r="E19" s="15"/>
      <c r="F19" s="7">
        <v>993729.08</v>
      </c>
      <c r="G19" s="20">
        <f t="shared" si="1"/>
        <v>0</v>
      </c>
      <c r="H19" s="7">
        <v>993729.08</v>
      </c>
      <c r="I19" s="20">
        <f t="shared" si="2"/>
        <v>0</v>
      </c>
      <c r="J19" s="7">
        <v>993729.08</v>
      </c>
      <c r="K19" s="20">
        <f t="shared" si="3"/>
        <v>0</v>
      </c>
      <c r="L19" s="20">
        <f t="shared" si="4"/>
        <v>993729.08</v>
      </c>
      <c r="M19" s="7">
        <v>0</v>
      </c>
      <c r="N19" s="7">
        <v>0</v>
      </c>
    </row>
    <row r="20" spans="1:14" hidden="1">
      <c r="A20" s="3"/>
      <c r="B20" s="1"/>
      <c r="C20" s="14" t="s">
        <v>115</v>
      </c>
      <c r="D20" s="1"/>
      <c r="E20" s="15"/>
      <c r="F20" s="7">
        <v>566818.78</v>
      </c>
      <c r="G20" s="20">
        <f t="shared" si="1"/>
        <v>0</v>
      </c>
      <c r="H20" s="7">
        <v>566818.78</v>
      </c>
      <c r="I20" s="20">
        <f t="shared" si="2"/>
        <v>0</v>
      </c>
      <c r="J20" s="7">
        <v>566818.78</v>
      </c>
      <c r="K20" s="20">
        <f t="shared" si="3"/>
        <v>0</v>
      </c>
      <c r="L20" s="20">
        <f t="shared" si="4"/>
        <v>566818.78</v>
      </c>
      <c r="M20" s="7">
        <v>0</v>
      </c>
      <c r="N20" s="7">
        <v>0</v>
      </c>
    </row>
    <row r="21" spans="1:14" ht="38.25" hidden="1">
      <c r="A21" s="3" t="s">
        <v>104</v>
      </c>
      <c r="B21" s="1" t="s">
        <v>171</v>
      </c>
      <c r="C21" s="22" t="s">
        <v>111</v>
      </c>
      <c r="D21" s="1" t="s">
        <v>175</v>
      </c>
      <c r="E21" s="15" t="s">
        <v>106</v>
      </c>
      <c r="F21" s="11">
        <v>8044510</v>
      </c>
      <c r="G21" s="20">
        <f t="shared" si="1"/>
        <v>0</v>
      </c>
      <c r="H21" s="11">
        <v>8044510</v>
      </c>
      <c r="I21" s="20">
        <f t="shared" si="2"/>
        <v>0</v>
      </c>
      <c r="J21" s="11">
        <v>8044510</v>
      </c>
      <c r="K21" s="20">
        <f t="shared" si="3"/>
        <v>0</v>
      </c>
      <c r="L21" s="20">
        <f t="shared" si="4"/>
        <v>8044510</v>
      </c>
      <c r="M21" s="12">
        <v>0</v>
      </c>
      <c r="N21" s="12">
        <v>0</v>
      </c>
    </row>
    <row r="22" spans="1:14" hidden="1">
      <c r="A22" s="3"/>
      <c r="B22" s="1"/>
      <c r="C22" s="14" t="s">
        <v>114</v>
      </c>
      <c r="D22" s="1"/>
      <c r="E22" s="15"/>
      <c r="F22" s="7">
        <v>1787490</v>
      </c>
      <c r="G22" s="20">
        <f t="shared" si="1"/>
        <v>0</v>
      </c>
      <c r="H22" s="7">
        <v>1787490</v>
      </c>
      <c r="I22" s="20">
        <f t="shared" si="2"/>
        <v>0</v>
      </c>
      <c r="J22" s="7">
        <v>1787490</v>
      </c>
      <c r="K22" s="20">
        <f t="shared" si="3"/>
        <v>0</v>
      </c>
      <c r="L22" s="20">
        <f t="shared" si="4"/>
        <v>1787490</v>
      </c>
      <c r="M22" s="7">
        <v>0</v>
      </c>
      <c r="N22" s="7">
        <v>0</v>
      </c>
    </row>
    <row r="23" spans="1:14" hidden="1">
      <c r="A23" s="3"/>
      <c r="B23" s="1"/>
      <c r="C23" s="14" t="s">
        <v>115</v>
      </c>
      <c r="D23" s="1"/>
      <c r="E23" s="15"/>
      <c r="F23" s="7">
        <v>6257020</v>
      </c>
      <c r="G23" s="20">
        <f t="shared" si="1"/>
        <v>0</v>
      </c>
      <c r="H23" s="7">
        <v>6257020</v>
      </c>
      <c r="I23" s="20">
        <f t="shared" si="2"/>
        <v>0</v>
      </c>
      <c r="J23" s="7">
        <v>6257020</v>
      </c>
      <c r="K23" s="20">
        <f t="shared" si="3"/>
        <v>0</v>
      </c>
      <c r="L23" s="20">
        <f t="shared" si="4"/>
        <v>6257020</v>
      </c>
      <c r="M23" s="7">
        <v>0</v>
      </c>
      <c r="N23" s="7">
        <v>0</v>
      </c>
    </row>
    <row r="24" spans="1:14" ht="38.25" hidden="1">
      <c r="A24" s="3" t="s">
        <v>104</v>
      </c>
      <c r="B24" s="1" t="s">
        <v>148</v>
      </c>
      <c r="C24" s="22" t="s">
        <v>105</v>
      </c>
      <c r="D24" s="1" t="s">
        <v>176</v>
      </c>
      <c r="E24" s="15" t="s">
        <v>106</v>
      </c>
      <c r="F24" s="11">
        <v>0</v>
      </c>
      <c r="G24" s="20">
        <f t="shared" si="1"/>
        <v>0</v>
      </c>
      <c r="H24" s="11">
        <v>0</v>
      </c>
      <c r="I24" s="20">
        <f t="shared" si="2"/>
        <v>0</v>
      </c>
      <c r="J24" s="11">
        <v>0</v>
      </c>
      <c r="K24" s="20">
        <f t="shared" si="3"/>
        <v>0</v>
      </c>
      <c r="L24" s="20">
        <f t="shared" si="4"/>
        <v>0</v>
      </c>
      <c r="M24" s="12">
        <v>0</v>
      </c>
      <c r="N24" s="12">
        <v>2871000</v>
      </c>
    </row>
    <row r="25" spans="1:14" ht="25.5" hidden="1">
      <c r="A25" s="3"/>
      <c r="B25" s="1"/>
      <c r="C25" s="22" t="s">
        <v>17</v>
      </c>
      <c r="D25" s="1"/>
      <c r="E25" s="15" t="s">
        <v>18</v>
      </c>
      <c r="F25" s="7">
        <f t="shared" ref="F25:H25" si="9">SUM(F26:F29)</f>
        <v>46910400</v>
      </c>
      <c r="G25" s="20">
        <f t="shared" si="1"/>
        <v>0</v>
      </c>
      <c r="H25" s="7">
        <f t="shared" si="9"/>
        <v>46910400</v>
      </c>
      <c r="I25" s="20">
        <f t="shared" si="2"/>
        <v>0</v>
      </c>
      <c r="J25" s="7">
        <f t="shared" ref="J25" si="10">SUM(J26:J29)</f>
        <v>46910400</v>
      </c>
      <c r="K25" s="20">
        <f t="shared" si="3"/>
        <v>0</v>
      </c>
      <c r="L25" s="20">
        <f t="shared" si="4"/>
        <v>46910400</v>
      </c>
      <c r="M25" s="7">
        <f t="shared" ref="M25:N25" si="11">SUM(M26:M29)</f>
        <v>5739600</v>
      </c>
      <c r="N25" s="7">
        <f t="shared" si="11"/>
        <v>5739600</v>
      </c>
    </row>
    <row r="26" spans="1:14" ht="38.25" hidden="1">
      <c r="A26" s="23" t="s">
        <v>74</v>
      </c>
      <c r="B26" s="24" t="s">
        <v>149</v>
      </c>
      <c r="C26" s="19" t="s">
        <v>19</v>
      </c>
      <c r="D26" s="25"/>
      <c r="E26" s="15" t="s">
        <v>20</v>
      </c>
      <c r="F26" s="7">
        <v>6049000</v>
      </c>
      <c r="G26" s="20">
        <f t="shared" si="1"/>
        <v>0</v>
      </c>
      <c r="H26" s="7">
        <v>6049000</v>
      </c>
      <c r="I26" s="20">
        <f t="shared" si="2"/>
        <v>0</v>
      </c>
      <c r="J26" s="7">
        <v>6049000</v>
      </c>
      <c r="K26" s="20">
        <f t="shared" si="3"/>
        <v>0</v>
      </c>
      <c r="L26" s="20">
        <f t="shared" si="4"/>
        <v>6049000</v>
      </c>
      <c r="M26" s="7">
        <v>4033000</v>
      </c>
      <c r="N26" s="7">
        <v>4033000</v>
      </c>
    </row>
    <row r="27" spans="1:14" ht="38.25" hidden="1">
      <c r="A27" s="23" t="s">
        <v>73</v>
      </c>
      <c r="B27" s="24" t="s">
        <v>151</v>
      </c>
      <c r="C27" s="19" t="s">
        <v>21</v>
      </c>
      <c r="D27" s="25"/>
      <c r="E27" s="15" t="s">
        <v>22</v>
      </c>
      <c r="F27" s="7">
        <v>34300</v>
      </c>
      <c r="G27" s="20">
        <f t="shared" si="1"/>
        <v>0</v>
      </c>
      <c r="H27" s="7">
        <v>34300</v>
      </c>
      <c r="I27" s="20">
        <f t="shared" si="2"/>
        <v>0</v>
      </c>
      <c r="J27" s="7">
        <v>34300</v>
      </c>
      <c r="K27" s="20">
        <f t="shared" si="3"/>
        <v>0</v>
      </c>
      <c r="L27" s="20">
        <f t="shared" si="4"/>
        <v>34300</v>
      </c>
      <c r="M27" s="7">
        <v>34300</v>
      </c>
      <c r="N27" s="7">
        <v>34300</v>
      </c>
    </row>
    <row r="28" spans="1:14" ht="89.25" hidden="1">
      <c r="A28" s="23" t="s">
        <v>71</v>
      </c>
      <c r="B28" s="24" t="s">
        <v>152</v>
      </c>
      <c r="C28" s="19" t="s">
        <v>23</v>
      </c>
      <c r="D28" s="25"/>
      <c r="E28" s="15" t="s">
        <v>24</v>
      </c>
      <c r="F28" s="7">
        <v>1672300</v>
      </c>
      <c r="G28" s="20">
        <f t="shared" si="1"/>
        <v>0</v>
      </c>
      <c r="H28" s="7">
        <v>1672300</v>
      </c>
      <c r="I28" s="20">
        <f t="shared" si="2"/>
        <v>0</v>
      </c>
      <c r="J28" s="7">
        <v>1672300</v>
      </c>
      <c r="K28" s="20">
        <f t="shared" si="3"/>
        <v>0</v>
      </c>
      <c r="L28" s="20">
        <f t="shared" si="4"/>
        <v>1672300</v>
      </c>
      <c r="M28" s="7">
        <v>1672300</v>
      </c>
      <c r="N28" s="7">
        <v>1672300</v>
      </c>
    </row>
    <row r="29" spans="1:14" ht="51" hidden="1">
      <c r="A29" s="1" t="s">
        <v>72</v>
      </c>
      <c r="B29" s="24" t="s">
        <v>150</v>
      </c>
      <c r="C29" s="19" t="s">
        <v>25</v>
      </c>
      <c r="D29" s="26"/>
      <c r="E29" s="15" t="s">
        <v>26</v>
      </c>
      <c r="F29" s="7">
        <v>39154800</v>
      </c>
      <c r="G29" s="20">
        <f t="shared" si="1"/>
        <v>0</v>
      </c>
      <c r="H29" s="7">
        <v>39154800</v>
      </c>
      <c r="I29" s="20">
        <f t="shared" si="2"/>
        <v>0</v>
      </c>
      <c r="J29" s="7">
        <v>39154800</v>
      </c>
      <c r="K29" s="20">
        <f t="shared" si="3"/>
        <v>0</v>
      </c>
      <c r="L29" s="20">
        <f t="shared" si="4"/>
        <v>39154800</v>
      </c>
      <c r="M29" s="7">
        <v>0</v>
      </c>
      <c r="N29" s="7">
        <v>0</v>
      </c>
    </row>
    <row r="30" spans="1:14" ht="25.5">
      <c r="A30" s="3"/>
      <c r="B30" s="24"/>
      <c r="C30" s="42" t="s">
        <v>27</v>
      </c>
      <c r="D30" s="43"/>
      <c r="E30" s="40" t="s">
        <v>28</v>
      </c>
      <c r="F30" s="20">
        <f t="shared" ref="F30:M30" si="12">F31+F32+F43+F44+F45+F46+F47+F50+F48+F49</f>
        <v>237916480</v>
      </c>
      <c r="G30" s="20">
        <f t="shared" si="1"/>
        <v>415900</v>
      </c>
      <c r="H30" s="20">
        <f t="shared" ref="H30:J30" si="13">H31+H32+H43+H44+H45+H46+H47+H50+H48+H49</f>
        <v>238332380</v>
      </c>
      <c r="I30" s="20">
        <f t="shared" si="2"/>
        <v>801100</v>
      </c>
      <c r="J30" s="20">
        <f t="shared" si="13"/>
        <v>239133480</v>
      </c>
      <c r="K30" s="20">
        <f t="shared" si="3"/>
        <v>1217000</v>
      </c>
      <c r="L30" s="20">
        <f t="shared" si="4"/>
        <v>239133480</v>
      </c>
      <c r="M30" s="20">
        <f t="shared" si="12"/>
        <v>214632330</v>
      </c>
      <c r="N30" s="20">
        <f t="shared" ref="N30" si="14">N31+N32+N43+N44+N45+N46+N47+N50+N48</f>
        <v>214128830</v>
      </c>
    </row>
    <row r="31" spans="1:14" ht="38.25" hidden="1">
      <c r="A31" s="23" t="s">
        <v>81</v>
      </c>
      <c r="B31" s="24" t="s">
        <v>153</v>
      </c>
      <c r="C31" s="19" t="s">
        <v>29</v>
      </c>
      <c r="D31" s="25"/>
      <c r="E31" s="15" t="s">
        <v>61</v>
      </c>
      <c r="F31" s="7">
        <v>1727900</v>
      </c>
      <c r="G31" s="20">
        <f t="shared" si="1"/>
        <v>0</v>
      </c>
      <c r="H31" s="7">
        <v>1727900</v>
      </c>
      <c r="I31" s="20">
        <f t="shared" si="2"/>
        <v>0</v>
      </c>
      <c r="J31" s="7">
        <v>1727900</v>
      </c>
      <c r="K31" s="20">
        <f t="shared" si="3"/>
        <v>0</v>
      </c>
      <c r="L31" s="20">
        <f t="shared" si="4"/>
        <v>1727900</v>
      </c>
      <c r="M31" s="7">
        <v>1727900</v>
      </c>
      <c r="N31" s="7">
        <v>1727900</v>
      </c>
    </row>
    <row r="32" spans="1:14" ht="38.25" hidden="1">
      <c r="A32" s="23"/>
      <c r="B32" s="24"/>
      <c r="C32" s="19" t="s">
        <v>30</v>
      </c>
      <c r="D32" s="1"/>
      <c r="E32" s="15" t="s">
        <v>31</v>
      </c>
      <c r="F32" s="7">
        <f t="shared" ref="F32:H32" si="15">SUM(F33:F42)</f>
        <v>177904000</v>
      </c>
      <c r="G32" s="20">
        <f t="shared" si="1"/>
        <v>0</v>
      </c>
      <c r="H32" s="7">
        <f t="shared" si="15"/>
        <v>177904000</v>
      </c>
      <c r="I32" s="20">
        <f t="shared" si="2"/>
        <v>801100</v>
      </c>
      <c r="J32" s="7">
        <f t="shared" ref="J32" si="16">SUM(J33:J42)</f>
        <v>178705100</v>
      </c>
      <c r="K32" s="20">
        <f t="shared" si="3"/>
        <v>801100</v>
      </c>
      <c r="L32" s="20">
        <f t="shared" si="4"/>
        <v>178705100</v>
      </c>
      <c r="M32" s="7">
        <f t="shared" ref="M32:N32" si="17">SUM(M33:M42)</f>
        <v>173872100</v>
      </c>
      <c r="N32" s="7">
        <f t="shared" si="17"/>
        <v>173634900</v>
      </c>
    </row>
    <row r="33" spans="1:14" ht="63.75" hidden="1">
      <c r="A33" s="23" t="s">
        <v>92</v>
      </c>
      <c r="B33" s="24" t="s">
        <v>143</v>
      </c>
      <c r="C33" s="19" t="s">
        <v>93</v>
      </c>
      <c r="D33" s="1"/>
      <c r="E33" s="15" t="s">
        <v>141</v>
      </c>
      <c r="F33" s="7">
        <v>1619000</v>
      </c>
      <c r="G33" s="20">
        <f t="shared" si="1"/>
        <v>0</v>
      </c>
      <c r="H33" s="7">
        <v>1619000</v>
      </c>
      <c r="I33" s="20">
        <f t="shared" si="2"/>
        <v>0</v>
      </c>
      <c r="J33" s="7">
        <v>1619000</v>
      </c>
      <c r="K33" s="20">
        <f t="shared" si="3"/>
        <v>0</v>
      </c>
      <c r="L33" s="20">
        <f t="shared" si="4"/>
        <v>1619000</v>
      </c>
      <c r="M33" s="7">
        <v>1619000</v>
      </c>
      <c r="N33" s="7">
        <v>1619000</v>
      </c>
    </row>
    <row r="34" spans="1:14" ht="293.25" hidden="1">
      <c r="A34" s="23" t="s">
        <v>80</v>
      </c>
      <c r="B34" s="24" t="s">
        <v>168</v>
      </c>
      <c r="C34" s="19" t="s">
        <v>32</v>
      </c>
      <c r="D34" s="25"/>
      <c r="E34" s="15" t="s">
        <v>62</v>
      </c>
      <c r="F34" s="7">
        <v>142424900</v>
      </c>
      <c r="G34" s="20">
        <f t="shared" si="1"/>
        <v>0</v>
      </c>
      <c r="H34" s="7">
        <v>142424900</v>
      </c>
      <c r="I34" s="20">
        <f t="shared" si="2"/>
        <v>0</v>
      </c>
      <c r="J34" s="7">
        <v>142424900</v>
      </c>
      <c r="K34" s="20">
        <f t="shared" si="3"/>
        <v>0</v>
      </c>
      <c r="L34" s="20">
        <f t="shared" si="4"/>
        <v>142424900</v>
      </c>
      <c r="M34" s="7">
        <v>142424900</v>
      </c>
      <c r="N34" s="7">
        <v>142424900</v>
      </c>
    </row>
    <row r="35" spans="1:14" ht="76.5">
      <c r="A35" s="23" t="s">
        <v>84</v>
      </c>
      <c r="B35" s="24" t="s">
        <v>154</v>
      </c>
      <c r="C35" s="19" t="s">
        <v>33</v>
      </c>
      <c r="D35" s="25"/>
      <c r="E35" s="15" t="s">
        <v>63</v>
      </c>
      <c r="F35" s="7">
        <v>10948100</v>
      </c>
      <c r="G35" s="20">
        <f t="shared" si="1"/>
        <v>0</v>
      </c>
      <c r="H35" s="7">
        <v>10948100</v>
      </c>
      <c r="I35" s="41">
        <f t="shared" si="2"/>
        <v>801100</v>
      </c>
      <c r="J35" s="7">
        <v>11749200</v>
      </c>
      <c r="K35" s="20">
        <f t="shared" si="3"/>
        <v>801100</v>
      </c>
      <c r="L35" s="20">
        <f t="shared" si="4"/>
        <v>11749200</v>
      </c>
      <c r="M35" s="7">
        <v>10948100</v>
      </c>
      <c r="N35" s="7">
        <v>10948100</v>
      </c>
    </row>
    <row r="36" spans="1:14" ht="51" hidden="1">
      <c r="A36" s="3" t="s">
        <v>76</v>
      </c>
      <c r="B36" s="1" t="s">
        <v>155</v>
      </c>
      <c r="C36" s="19" t="s">
        <v>34</v>
      </c>
      <c r="D36" s="1"/>
      <c r="E36" s="15" t="s">
        <v>64</v>
      </c>
      <c r="F36" s="7">
        <v>18630800</v>
      </c>
      <c r="G36" s="20">
        <f t="shared" si="1"/>
        <v>0</v>
      </c>
      <c r="H36" s="7">
        <v>18630800</v>
      </c>
      <c r="I36" s="20">
        <f t="shared" si="2"/>
        <v>0</v>
      </c>
      <c r="J36" s="7">
        <v>18630800</v>
      </c>
      <c r="K36" s="20">
        <f t="shared" si="3"/>
        <v>0</v>
      </c>
      <c r="L36" s="20">
        <f t="shared" si="4"/>
        <v>18630800</v>
      </c>
      <c r="M36" s="7">
        <v>14598900</v>
      </c>
      <c r="N36" s="7">
        <v>14361700</v>
      </c>
    </row>
    <row r="37" spans="1:14" ht="51" hidden="1">
      <c r="A37" s="23" t="s">
        <v>77</v>
      </c>
      <c r="B37" s="24" t="s">
        <v>156</v>
      </c>
      <c r="C37" s="19" t="s">
        <v>35</v>
      </c>
      <c r="D37" s="25"/>
      <c r="E37" s="15" t="s">
        <v>65</v>
      </c>
      <c r="F37" s="7">
        <v>2797300</v>
      </c>
      <c r="G37" s="20">
        <f t="shared" si="1"/>
        <v>0</v>
      </c>
      <c r="H37" s="7">
        <v>2797300</v>
      </c>
      <c r="I37" s="20">
        <f t="shared" si="2"/>
        <v>0</v>
      </c>
      <c r="J37" s="7">
        <v>2797300</v>
      </c>
      <c r="K37" s="20">
        <f t="shared" si="3"/>
        <v>0</v>
      </c>
      <c r="L37" s="20">
        <f t="shared" si="4"/>
        <v>2797300</v>
      </c>
      <c r="M37" s="7">
        <v>2797300</v>
      </c>
      <c r="N37" s="7">
        <v>2797300</v>
      </c>
    </row>
    <row r="38" spans="1:14" ht="76.5" hidden="1">
      <c r="A38" s="23" t="s">
        <v>83</v>
      </c>
      <c r="B38" s="24" t="s">
        <v>157</v>
      </c>
      <c r="C38" s="19" t="s">
        <v>36</v>
      </c>
      <c r="D38" s="1"/>
      <c r="E38" s="15" t="s">
        <v>66</v>
      </c>
      <c r="F38" s="7">
        <v>1085400</v>
      </c>
      <c r="G38" s="20">
        <f t="shared" si="1"/>
        <v>0</v>
      </c>
      <c r="H38" s="7">
        <v>1085400</v>
      </c>
      <c r="I38" s="20">
        <f t="shared" si="2"/>
        <v>0</v>
      </c>
      <c r="J38" s="7">
        <v>1085400</v>
      </c>
      <c r="K38" s="20">
        <f t="shared" si="3"/>
        <v>0</v>
      </c>
      <c r="L38" s="20">
        <f t="shared" si="4"/>
        <v>1085400</v>
      </c>
      <c r="M38" s="7">
        <v>1085400</v>
      </c>
      <c r="N38" s="7">
        <v>1085400</v>
      </c>
    </row>
    <row r="39" spans="1:14" ht="89.25" hidden="1">
      <c r="A39" s="23" t="s">
        <v>82</v>
      </c>
      <c r="B39" s="24" t="s">
        <v>158</v>
      </c>
      <c r="C39" s="19" t="s">
        <v>37</v>
      </c>
      <c r="D39" s="1"/>
      <c r="E39" s="15" t="s">
        <v>67</v>
      </c>
      <c r="F39" s="7">
        <v>236700</v>
      </c>
      <c r="G39" s="20">
        <f t="shared" si="1"/>
        <v>0</v>
      </c>
      <c r="H39" s="7">
        <v>236700</v>
      </c>
      <c r="I39" s="20">
        <f t="shared" si="2"/>
        <v>0</v>
      </c>
      <c r="J39" s="7">
        <v>236700</v>
      </c>
      <c r="K39" s="20">
        <f t="shared" si="3"/>
        <v>0</v>
      </c>
      <c r="L39" s="20">
        <f t="shared" si="4"/>
        <v>236700</v>
      </c>
      <c r="M39" s="7">
        <v>236700</v>
      </c>
      <c r="N39" s="7">
        <v>236700</v>
      </c>
    </row>
    <row r="40" spans="1:14" ht="76.5" hidden="1">
      <c r="A40" s="23" t="s">
        <v>86</v>
      </c>
      <c r="B40" s="24" t="s">
        <v>159</v>
      </c>
      <c r="C40" s="27" t="s">
        <v>38</v>
      </c>
      <c r="D40" s="25"/>
      <c r="E40" s="15" t="s">
        <v>60</v>
      </c>
      <c r="F40" s="7">
        <v>38500</v>
      </c>
      <c r="G40" s="20">
        <f t="shared" si="1"/>
        <v>0</v>
      </c>
      <c r="H40" s="7">
        <v>38500</v>
      </c>
      <c r="I40" s="20">
        <f t="shared" si="2"/>
        <v>0</v>
      </c>
      <c r="J40" s="7">
        <v>38500</v>
      </c>
      <c r="K40" s="20">
        <f t="shared" si="3"/>
        <v>0</v>
      </c>
      <c r="L40" s="20">
        <f t="shared" si="4"/>
        <v>38500</v>
      </c>
      <c r="M40" s="7">
        <v>38500</v>
      </c>
      <c r="N40" s="7">
        <v>38500</v>
      </c>
    </row>
    <row r="41" spans="1:14" ht="127.5" hidden="1">
      <c r="A41" s="23" t="s">
        <v>78</v>
      </c>
      <c r="B41" s="24" t="s">
        <v>160</v>
      </c>
      <c r="C41" s="19" t="s">
        <v>39</v>
      </c>
      <c r="D41" s="25"/>
      <c r="E41" s="15" t="s">
        <v>59</v>
      </c>
      <c r="F41" s="7">
        <v>6000</v>
      </c>
      <c r="G41" s="20">
        <f t="shared" si="1"/>
        <v>0</v>
      </c>
      <c r="H41" s="7">
        <v>6000</v>
      </c>
      <c r="I41" s="20">
        <f t="shared" si="2"/>
        <v>0</v>
      </c>
      <c r="J41" s="7">
        <v>6000</v>
      </c>
      <c r="K41" s="20">
        <f t="shared" si="3"/>
        <v>0</v>
      </c>
      <c r="L41" s="20">
        <f t="shared" si="4"/>
        <v>6000</v>
      </c>
      <c r="M41" s="7">
        <v>6000</v>
      </c>
      <c r="N41" s="7">
        <v>6000</v>
      </c>
    </row>
    <row r="42" spans="1:14" ht="63.75" hidden="1">
      <c r="A42" s="23" t="s">
        <v>79</v>
      </c>
      <c r="B42" s="24" t="s">
        <v>169</v>
      </c>
      <c r="C42" s="19" t="s">
        <v>40</v>
      </c>
      <c r="D42" s="1"/>
      <c r="E42" s="15" t="s">
        <v>58</v>
      </c>
      <c r="F42" s="7">
        <v>117300</v>
      </c>
      <c r="G42" s="20">
        <f t="shared" si="1"/>
        <v>0</v>
      </c>
      <c r="H42" s="7">
        <v>117300</v>
      </c>
      <c r="I42" s="20">
        <f t="shared" si="2"/>
        <v>0</v>
      </c>
      <c r="J42" s="7">
        <v>117300</v>
      </c>
      <c r="K42" s="20">
        <f t="shared" si="3"/>
        <v>0</v>
      </c>
      <c r="L42" s="20">
        <f t="shared" si="4"/>
        <v>117300</v>
      </c>
      <c r="M42" s="7">
        <v>117300</v>
      </c>
      <c r="N42" s="7">
        <v>117300</v>
      </c>
    </row>
    <row r="43" spans="1:14" ht="51" hidden="1">
      <c r="A43" s="23" t="s">
        <v>88</v>
      </c>
      <c r="B43" s="24" t="s">
        <v>161</v>
      </c>
      <c r="C43" s="19" t="s">
        <v>41</v>
      </c>
      <c r="D43" s="25"/>
      <c r="E43" s="15" t="s">
        <v>57</v>
      </c>
      <c r="F43" s="7">
        <v>19661700</v>
      </c>
      <c r="G43" s="20">
        <f t="shared" si="1"/>
        <v>0</v>
      </c>
      <c r="H43" s="7">
        <v>19661700</v>
      </c>
      <c r="I43" s="20">
        <f t="shared" si="2"/>
        <v>0</v>
      </c>
      <c r="J43" s="7">
        <v>19661700</v>
      </c>
      <c r="K43" s="20">
        <f t="shared" si="3"/>
        <v>0</v>
      </c>
      <c r="L43" s="20">
        <f t="shared" si="4"/>
        <v>19661700</v>
      </c>
      <c r="M43" s="7">
        <v>0</v>
      </c>
      <c r="N43" s="7">
        <v>0</v>
      </c>
    </row>
    <row r="44" spans="1:14" ht="76.5" hidden="1">
      <c r="A44" s="23" t="s">
        <v>85</v>
      </c>
      <c r="B44" s="24" t="s">
        <v>162</v>
      </c>
      <c r="C44" s="19" t="s">
        <v>42</v>
      </c>
      <c r="D44" s="25"/>
      <c r="E44" s="15" t="s">
        <v>68</v>
      </c>
      <c r="F44" s="7">
        <v>1569900</v>
      </c>
      <c r="G44" s="20">
        <f t="shared" si="1"/>
        <v>0</v>
      </c>
      <c r="H44" s="7">
        <v>1569900</v>
      </c>
      <c r="I44" s="20">
        <f t="shared" si="2"/>
        <v>0</v>
      </c>
      <c r="J44" s="7">
        <v>1569900</v>
      </c>
      <c r="K44" s="20">
        <f t="shared" si="3"/>
        <v>0</v>
      </c>
      <c r="L44" s="20">
        <f t="shared" si="4"/>
        <v>1569900</v>
      </c>
      <c r="M44" s="7">
        <v>1569900</v>
      </c>
      <c r="N44" s="7">
        <v>1569900</v>
      </c>
    </row>
    <row r="45" spans="1:14" ht="63.75" hidden="1">
      <c r="A45" s="23" t="s">
        <v>87</v>
      </c>
      <c r="B45" s="24" t="s">
        <v>163</v>
      </c>
      <c r="C45" s="19" t="s">
        <v>43</v>
      </c>
      <c r="D45" s="25"/>
      <c r="E45" s="15" t="s">
        <v>56</v>
      </c>
      <c r="F45" s="7">
        <v>24390880</v>
      </c>
      <c r="G45" s="20">
        <f t="shared" si="1"/>
        <v>0</v>
      </c>
      <c r="H45" s="7">
        <v>24390880</v>
      </c>
      <c r="I45" s="20">
        <f t="shared" si="2"/>
        <v>0</v>
      </c>
      <c r="J45" s="7">
        <v>24390880</v>
      </c>
      <c r="K45" s="20">
        <f t="shared" si="3"/>
        <v>0</v>
      </c>
      <c r="L45" s="20">
        <f t="shared" si="4"/>
        <v>24390880</v>
      </c>
      <c r="M45" s="7">
        <v>24557930</v>
      </c>
      <c r="N45" s="7">
        <v>24557930</v>
      </c>
    </row>
    <row r="46" spans="1:14" ht="38.25" hidden="1">
      <c r="A46" s="23" t="s">
        <v>89</v>
      </c>
      <c r="B46" s="24" t="s">
        <v>164</v>
      </c>
      <c r="C46" s="19" t="s">
        <v>44</v>
      </c>
      <c r="D46" s="1" t="s">
        <v>97</v>
      </c>
      <c r="E46" s="15" t="s">
        <v>45</v>
      </c>
      <c r="F46" s="13">
        <v>880200</v>
      </c>
      <c r="G46" s="20">
        <f t="shared" si="1"/>
        <v>0</v>
      </c>
      <c r="H46" s="13">
        <v>880200</v>
      </c>
      <c r="I46" s="20">
        <f t="shared" si="2"/>
        <v>0</v>
      </c>
      <c r="J46" s="13">
        <v>880200</v>
      </c>
      <c r="K46" s="20">
        <f t="shared" si="3"/>
        <v>0</v>
      </c>
      <c r="L46" s="20">
        <f t="shared" si="4"/>
        <v>880200</v>
      </c>
      <c r="M46" s="13">
        <v>889100</v>
      </c>
      <c r="N46" s="13">
        <v>923300</v>
      </c>
    </row>
    <row r="47" spans="1:14" ht="63.75" hidden="1">
      <c r="A47" s="23" t="s">
        <v>91</v>
      </c>
      <c r="B47" s="24" t="s">
        <v>165</v>
      </c>
      <c r="C47" s="19" t="s">
        <v>46</v>
      </c>
      <c r="D47" s="1" t="s">
        <v>119</v>
      </c>
      <c r="E47" s="15" t="s">
        <v>47</v>
      </c>
      <c r="F47" s="7">
        <v>42200</v>
      </c>
      <c r="G47" s="20">
        <f t="shared" si="1"/>
        <v>0</v>
      </c>
      <c r="H47" s="7">
        <v>42200</v>
      </c>
      <c r="I47" s="20">
        <f t="shared" si="2"/>
        <v>0</v>
      </c>
      <c r="J47" s="7">
        <v>42200</v>
      </c>
      <c r="K47" s="20">
        <f t="shared" si="3"/>
        <v>0</v>
      </c>
      <c r="L47" s="20">
        <f t="shared" si="4"/>
        <v>42200</v>
      </c>
      <c r="M47" s="7">
        <v>257700</v>
      </c>
      <c r="N47" s="7">
        <v>16900</v>
      </c>
    </row>
    <row r="48" spans="1:14" ht="63.75" hidden="1">
      <c r="A48" s="23" t="s">
        <v>103</v>
      </c>
      <c r="B48" s="24" t="s">
        <v>166</v>
      </c>
      <c r="C48" s="19" t="s">
        <v>107</v>
      </c>
      <c r="D48" s="1" t="s">
        <v>116</v>
      </c>
      <c r="E48" s="15" t="s">
        <v>108</v>
      </c>
      <c r="F48" s="7">
        <v>10311800</v>
      </c>
      <c r="G48" s="20">
        <f t="shared" si="1"/>
        <v>0</v>
      </c>
      <c r="H48" s="7">
        <v>10311800</v>
      </c>
      <c r="I48" s="20">
        <f t="shared" si="2"/>
        <v>0</v>
      </c>
      <c r="J48" s="7">
        <v>10311800</v>
      </c>
      <c r="K48" s="20">
        <f t="shared" si="3"/>
        <v>0</v>
      </c>
      <c r="L48" s="20">
        <f t="shared" si="4"/>
        <v>10311800</v>
      </c>
      <c r="M48" s="7">
        <v>10311800</v>
      </c>
      <c r="N48" s="7">
        <v>10311800</v>
      </c>
    </row>
    <row r="49" spans="1:17" ht="38.25">
      <c r="A49" s="23" t="s">
        <v>126</v>
      </c>
      <c r="B49" s="24" t="s">
        <v>174</v>
      </c>
      <c r="C49" s="19" t="s">
        <v>172</v>
      </c>
      <c r="D49" s="1" t="s">
        <v>128</v>
      </c>
      <c r="E49" s="15" t="s">
        <v>127</v>
      </c>
      <c r="F49" s="7">
        <v>0</v>
      </c>
      <c r="G49" s="41">
        <f t="shared" si="1"/>
        <v>415900</v>
      </c>
      <c r="H49" s="7">
        <v>415900</v>
      </c>
      <c r="I49" s="20">
        <f t="shared" si="2"/>
        <v>0</v>
      </c>
      <c r="J49" s="7">
        <v>415900</v>
      </c>
      <c r="K49" s="20">
        <f t="shared" si="3"/>
        <v>415900</v>
      </c>
      <c r="L49" s="20">
        <f t="shared" si="4"/>
        <v>415900</v>
      </c>
      <c r="M49" s="7">
        <v>0</v>
      </c>
      <c r="N49" s="7">
        <v>0</v>
      </c>
    </row>
    <row r="50" spans="1:17" ht="38.25" hidden="1">
      <c r="A50" s="23" t="s">
        <v>90</v>
      </c>
      <c r="B50" s="24" t="s">
        <v>167</v>
      </c>
      <c r="C50" s="19" t="s">
        <v>48</v>
      </c>
      <c r="D50" s="1" t="s">
        <v>117</v>
      </c>
      <c r="E50" s="15" t="s">
        <v>49</v>
      </c>
      <c r="F50" s="7">
        <v>1427900</v>
      </c>
      <c r="G50" s="20">
        <f t="shared" si="1"/>
        <v>0</v>
      </c>
      <c r="H50" s="7">
        <v>1427900</v>
      </c>
      <c r="I50" s="20">
        <f t="shared" si="2"/>
        <v>0</v>
      </c>
      <c r="J50" s="7">
        <v>1427900</v>
      </c>
      <c r="K50" s="20">
        <f t="shared" si="3"/>
        <v>0</v>
      </c>
      <c r="L50" s="20">
        <f t="shared" si="4"/>
        <v>1427900</v>
      </c>
      <c r="M50" s="7">
        <v>1445900</v>
      </c>
      <c r="N50" s="7">
        <v>1386200</v>
      </c>
    </row>
    <row r="51" spans="1:17">
      <c r="A51" s="23"/>
      <c r="B51" s="24"/>
      <c r="C51" s="42" t="s">
        <v>50</v>
      </c>
      <c r="D51" s="44"/>
      <c r="E51" s="40" t="s">
        <v>51</v>
      </c>
      <c r="F51" s="20">
        <f t="shared" ref="F51:N51" si="18">F52+F54</f>
        <v>584700</v>
      </c>
      <c r="G51" s="20">
        <f t="shared" si="18"/>
        <v>0</v>
      </c>
      <c r="H51" s="20">
        <f t="shared" si="18"/>
        <v>584700</v>
      </c>
      <c r="I51" s="20">
        <f t="shared" si="18"/>
        <v>57517500</v>
      </c>
      <c r="J51" s="20">
        <f t="shared" si="18"/>
        <v>58102200</v>
      </c>
      <c r="K51" s="20">
        <f t="shared" si="3"/>
        <v>57517500</v>
      </c>
      <c r="L51" s="20">
        <f t="shared" si="4"/>
        <v>58102200</v>
      </c>
      <c r="M51" s="20">
        <f t="shared" si="18"/>
        <v>0</v>
      </c>
      <c r="N51" s="20">
        <f t="shared" si="18"/>
        <v>0</v>
      </c>
    </row>
    <row r="52" spans="1:17" ht="63.75" hidden="1">
      <c r="A52" s="23"/>
      <c r="B52" s="24"/>
      <c r="C52" s="19" t="s">
        <v>52</v>
      </c>
      <c r="D52" s="25"/>
      <c r="E52" s="15" t="s">
        <v>53</v>
      </c>
      <c r="F52" s="7">
        <f t="shared" ref="F52:N52" si="19">F53</f>
        <v>584700</v>
      </c>
      <c r="G52" s="20">
        <f t="shared" si="1"/>
        <v>0</v>
      </c>
      <c r="H52" s="7">
        <f t="shared" si="19"/>
        <v>584700</v>
      </c>
      <c r="I52" s="20">
        <f t="shared" si="2"/>
        <v>0</v>
      </c>
      <c r="J52" s="7">
        <f t="shared" si="19"/>
        <v>584700</v>
      </c>
      <c r="K52" s="20">
        <f t="shared" si="3"/>
        <v>0</v>
      </c>
      <c r="L52" s="20">
        <f t="shared" si="4"/>
        <v>584700</v>
      </c>
      <c r="M52" s="7">
        <f t="shared" si="19"/>
        <v>0</v>
      </c>
      <c r="N52" s="7">
        <f t="shared" si="19"/>
        <v>0</v>
      </c>
    </row>
    <row r="53" spans="1:17" ht="76.5" hidden="1">
      <c r="A53" s="23"/>
      <c r="B53" s="24"/>
      <c r="C53" s="19" t="s">
        <v>140</v>
      </c>
      <c r="D53" s="25"/>
      <c r="E53" s="15" t="s">
        <v>54</v>
      </c>
      <c r="F53" s="7">
        <v>584700</v>
      </c>
      <c r="G53" s="20">
        <f t="shared" si="1"/>
        <v>0</v>
      </c>
      <c r="H53" s="7">
        <v>584700</v>
      </c>
      <c r="I53" s="20">
        <f t="shared" si="2"/>
        <v>0</v>
      </c>
      <c r="J53" s="7">
        <v>584700</v>
      </c>
      <c r="K53" s="20">
        <f t="shared" si="3"/>
        <v>0</v>
      </c>
      <c r="L53" s="20">
        <f t="shared" si="4"/>
        <v>584700</v>
      </c>
      <c r="M53" s="7">
        <v>0</v>
      </c>
      <c r="N53" s="7">
        <v>0</v>
      </c>
    </row>
    <row r="54" spans="1:17" ht="25.5" hidden="1">
      <c r="A54" s="45"/>
      <c r="B54" s="46"/>
      <c r="C54" s="16" t="s">
        <v>177</v>
      </c>
      <c r="D54" s="9"/>
      <c r="E54" s="10" t="s">
        <v>55</v>
      </c>
      <c r="F54" s="20">
        <f t="shared" ref="F54:N54" si="20">SUM(F55)</f>
        <v>0</v>
      </c>
      <c r="G54" s="20">
        <f t="shared" si="20"/>
        <v>0</v>
      </c>
      <c r="H54" s="20">
        <f t="shared" si="20"/>
        <v>0</v>
      </c>
      <c r="I54" s="20">
        <f t="shared" si="20"/>
        <v>57517500</v>
      </c>
      <c r="J54" s="20">
        <f t="shared" si="20"/>
        <v>57517500</v>
      </c>
      <c r="K54" s="20">
        <f t="shared" si="3"/>
        <v>57517500</v>
      </c>
      <c r="L54" s="20">
        <f t="shared" si="4"/>
        <v>57517500</v>
      </c>
      <c r="M54" s="20">
        <f t="shared" si="20"/>
        <v>0</v>
      </c>
      <c r="N54" s="20">
        <f t="shared" si="20"/>
        <v>0</v>
      </c>
    </row>
    <row r="55" spans="1:17" ht="76.5">
      <c r="A55" s="23" t="s">
        <v>181</v>
      </c>
      <c r="B55" s="4" t="s">
        <v>178</v>
      </c>
      <c r="C55" s="16" t="s">
        <v>179</v>
      </c>
      <c r="D55" s="4"/>
      <c r="E55" s="6" t="s">
        <v>180</v>
      </c>
      <c r="F55" s="7">
        <v>0</v>
      </c>
      <c r="G55" s="20">
        <f t="shared" si="2"/>
        <v>0</v>
      </c>
      <c r="H55" s="7">
        <v>0</v>
      </c>
      <c r="I55" s="41">
        <f t="shared" si="2"/>
        <v>57517500</v>
      </c>
      <c r="J55" s="7">
        <v>57517500</v>
      </c>
      <c r="K55" s="20">
        <f t="shared" si="3"/>
        <v>57517500</v>
      </c>
      <c r="L55" s="20">
        <f t="shared" si="4"/>
        <v>57517500</v>
      </c>
      <c r="M55" s="7">
        <v>0</v>
      </c>
      <c r="N55" s="7">
        <v>0</v>
      </c>
    </row>
    <row r="56" spans="1:17" ht="76.5">
      <c r="A56" s="23"/>
      <c r="B56" s="24"/>
      <c r="C56" s="47" t="s">
        <v>129</v>
      </c>
      <c r="D56" s="48"/>
      <c r="E56" s="49" t="s">
        <v>130</v>
      </c>
      <c r="F56" s="7">
        <f t="shared" ref="F56:N57" si="21">F57</f>
        <v>0</v>
      </c>
      <c r="G56" s="7">
        <f t="shared" si="21"/>
        <v>0</v>
      </c>
      <c r="H56" s="7">
        <f t="shared" si="21"/>
        <v>0</v>
      </c>
      <c r="I56" s="7">
        <f t="shared" si="21"/>
        <v>0.62</v>
      </c>
      <c r="J56" s="7">
        <f t="shared" si="21"/>
        <v>0.62</v>
      </c>
      <c r="K56" s="20">
        <f t="shared" si="3"/>
        <v>0.62</v>
      </c>
      <c r="L56" s="20">
        <f t="shared" si="4"/>
        <v>0.62</v>
      </c>
      <c r="M56" s="7">
        <f t="shared" si="21"/>
        <v>0</v>
      </c>
      <c r="N56" s="7">
        <f t="shared" si="21"/>
        <v>0</v>
      </c>
    </row>
    <row r="57" spans="1:17" s="53" customFormat="1" ht="89.25">
      <c r="A57" s="50"/>
      <c r="B57" s="51"/>
      <c r="C57" s="47" t="s">
        <v>131</v>
      </c>
      <c r="D57" s="48"/>
      <c r="E57" s="49" t="s">
        <v>132</v>
      </c>
      <c r="F57" s="20">
        <f t="shared" si="21"/>
        <v>0</v>
      </c>
      <c r="G57" s="20">
        <f t="shared" si="21"/>
        <v>0</v>
      </c>
      <c r="H57" s="20">
        <f t="shared" si="21"/>
        <v>0</v>
      </c>
      <c r="I57" s="20">
        <f t="shared" si="21"/>
        <v>0.62</v>
      </c>
      <c r="J57" s="20">
        <f t="shared" si="21"/>
        <v>0.62</v>
      </c>
      <c r="K57" s="20">
        <f t="shared" si="3"/>
        <v>0.62</v>
      </c>
      <c r="L57" s="20">
        <f t="shared" si="4"/>
        <v>0.62</v>
      </c>
      <c r="M57" s="20">
        <f t="shared" si="21"/>
        <v>0</v>
      </c>
      <c r="N57" s="20">
        <f t="shared" si="21"/>
        <v>0</v>
      </c>
      <c r="O57" s="52"/>
      <c r="P57" s="52"/>
      <c r="Q57" s="52"/>
    </row>
    <row r="58" spans="1:17" ht="63.75">
      <c r="A58" s="23"/>
      <c r="B58" s="24"/>
      <c r="C58" s="8" t="s">
        <v>133</v>
      </c>
      <c r="D58" s="4"/>
      <c r="E58" s="6" t="s">
        <v>134</v>
      </c>
      <c r="F58" s="7"/>
      <c r="G58" s="20">
        <f t="shared" si="1"/>
        <v>0</v>
      </c>
      <c r="H58" s="7"/>
      <c r="I58" s="41">
        <f t="shared" ref="I58" si="22">J58-H58</f>
        <v>0.62</v>
      </c>
      <c r="J58" s="7">
        <v>0.62</v>
      </c>
      <c r="K58" s="20">
        <f t="shared" si="3"/>
        <v>0.62</v>
      </c>
      <c r="L58" s="20">
        <f t="shared" si="4"/>
        <v>0.62</v>
      </c>
      <c r="M58" s="7"/>
      <c r="N58" s="7"/>
    </row>
    <row r="59" spans="1:17" ht="51">
      <c r="A59" s="23"/>
      <c r="B59" s="24"/>
      <c r="C59" s="47" t="s">
        <v>135</v>
      </c>
      <c r="D59" s="54"/>
      <c r="E59" s="55" t="s">
        <v>136</v>
      </c>
      <c r="F59" s="7">
        <f t="shared" ref="F59:N60" si="23">F60</f>
        <v>-1044737.29</v>
      </c>
      <c r="G59" s="7">
        <f t="shared" si="23"/>
        <v>0</v>
      </c>
      <c r="H59" s="7">
        <f t="shared" si="23"/>
        <v>-1044737.29</v>
      </c>
      <c r="I59" s="7">
        <f t="shared" si="23"/>
        <v>0</v>
      </c>
      <c r="J59" s="7">
        <f t="shared" si="23"/>
        <v>-1044737.29</v>
      </c>
      <c r="K59" s="20">
        <f t="shared" si="3"/>
        <v>0</v>
      </c>
      <c r="L59" s="20">
        <f t="shared" si="4"/>
        <v>-1044737.29</v>
      </c>
      <c r="M59" s="7">
        <f t="shared" si="23"/>
        <v>0</v>
      </c>
      <c r="N59" s="7">
        <f t="shared" si="23"/>
        <v>0</v>
      </c>
    </row>
    <row r="60" spans="1:17" s="53" customFormat="1" ht="51" hidden="1">
      <c r="A60" s="50"/>
      <c r="B60" s="51"/>
      <c r="C60" s="47" t="s">
        <v>183</v>
      </c>
      <c r="D60" s="54"/>
      <c r="E60" s="55" t="s">
        <v>137</v>
      </c>
      <c r="F60" s="20">
        <f t="shared" si="23"/>
        <v>-1044737.29</v>
      </c>
      <c r="G60" s="20">
        <f t="shared" si="23"/>
        <v>0</v>
      </c>
      <c r="H60" s="20">
        <f t="shared" si="23"/>
        <v>-1044737.29</v>
      </c>
      <c r="I60" s="20">
        <f t="shared" si="23"/>
        <v>0</v>
      </c>
      <c r="J60" s="20">
        <f t="shared" si="23"/>
        <v>-1044737.29</v>
      </c>
      <c r="K60" s="20">
        <f t="shared" si="3"/>
        <v>0</v>
      </c>
      <c r="L60" s="20">
        <f t="shared" si="4"/>
        <v>-1044737.29</v>
      </c>
      <c r="M60" s="20">
        <f t="shared" si="23"/>
        <v>0</v>
      </c>
      <c r="N60" s="20">
        <f t="shared" si="23"/>
        <v>0</v>
      </c>
      <c r="O60" s="52"/>
      <c r="P60" s="52"/>
      <c r="Q60" s="52"/>
    </row>
    <row r="61" spans="1:17" ht="51" hidden="1">
      <c r="A61" s="23"/>
      <c r="B61" s="24"/>
      <c r="C61" s="8" t="s">
        <v>138</v>
      </c>
      <c r="D61" s="9"/>
      <c r="E61" s="10" t="s">
        <v>139</v>
      </c>
      <c r="F61" s="7">
        <v>-1044737.29</v>
      </c>
      <c r="G61" s="20">
        <f t="shared" si="1"/>
        <v>0</v>
      </c>
      <c r="H61" s="7">
        <v>-1044737.29</v>
      </c>
      <c r="I61" s="20">
        <f t="shared" ref="I61" si="24">J61-H61</f>
        <v>0</v>
      </c>
      <c r="J61" s="7">
        <v>-1044737.29</v>
      </c>
      <c r="K61" s="20">
        <f t="shared" si="3"/>
        <v>0</v>
      </c>
      <c r="L61" s="20">
        <f t="shared" si="4"/>
        <v>-1044737.29</v>
      </c>
      <c r="M61" s="7">
        <v>0</v>
      </c>
      <c r="N61" s="7">
        <v>0</v>
      </c>
    </row>
    <row r="62" spans="1:17">
      <c r="A62" s="56"/>
      <c r="B62" s="57"/>
      <c r="C62" s="57"/>
      <c r="D62" s="58"/>
      <c r="E62" s="57"/>
      <c r="F62" s="59"/>
      <c r="G62" s="59"/>
      <c r="H62" s="59"/>
      <c r="I62" s="59"/>
      <c r="J62" s="59"/>
      <c r="K62" s="59"/>
      <c r="L62" s="59"/>
      <c r="M62" s="59"/>
      <c r="N62" s="59"/>
      <c r="O62" s="2"/>
      <c r="P62" s="2"/>
      <c r="Q62" s="2"/>
    </row>
    <row r="63" spans="1:17">
      <c r="A63" s="56"/>
      <c r="B63" s="60"/>
      <c r="C63" s="60"/>
      <c r="D63" s="61"/>
      <c r="E63" s="60"/>
      <c r="O63" s="2"/>
      <c r="P63" s="2"/>
      <c r="Q63" s="2"/>
    </row>
    <row r="64" spans="1:17">
      <c r="A64" s="56"/>
      <c r="B64" s="60"/>
      <c r="C64" s="60"/>
      <c r="D64" s="61"/>
      <c r="E64" s="60"/>
      <c r="O64" s="2"/>
      <c r="P64" s="2"/>
      <c r="Q64" s="2"/>
    </row>
    <row r="65" spans="1:17">
      <c r="A65" s="56"/>
      <c r="B65" s="60"/>
      <c r="C65" s="60"/>
      <c r="D65" s="61"/>
      <c r="E65" s="60"/>
      <c r="O65" s="2"/>
      <c r="P65" s="2"/>
      <c r="Q65" s="2"/>
    </row>
    <row r="66" spans="1:17">
      <c r="A66" s="56"/>
      <c r="B66" s="60"/>
      <c r="C66" s="60"/>
      <c r="D66" s="61"/>
      <c r="E66" s="60"/>
      <c r="O66" s="2"/>
      <c r="P66" s="2"/>
      <c r="Q66" s="2"/>
    </row>
    <row r="67" spans="1:17">
      <c r="O67" s="2"/>
      <c r="P67" s="2"/>
      <c r="Q67" s="2"/>
    </row>
    <row r="68" spans="1:17">
      <c r="O68" s="2"/>
      <c r="P68" s="2"/>
      <c r="Q68" s="2"/>
    </row>
    <row r="69" spans="1:17">
      <c r="O69" s="2"/>
      <c r="P69" s="2"/>
      <c r="Q69" s="2"/>
    </row>
    <row r="70" spans="1:17">
      <c r="O70" s="2"/>
      <c r="P70" s="2"/>
      <c r="Q70" s="2"/>
    </row>
    <row r="71" spans="1:17">
      <c r="O71" s="2"/>
      <c r="P71" s="2"/>
      <c r="Q71" s="2"/>
    </row>
    <row r="72" spans="1:17">
      <c r="O72" s="2"/>
      <c r="P72" s="2"/>
      <c r="Q72" s="2"/>
    </row>
    <row r="73" spans="1:17">
      <c r="O73" s="2"/>
      <c r="P73" s="2"/>
      <c r="Q73" s="2"/>
    </row>
    <row r="74" spans="1:17">
      <c r="O74" s="2"/>
      <c r="P74" s="2"/>
      <c r="Q74" s="2"/>
    </row>
    <row r="75" spans="1:17">
      <c r="O75" s="2"/>
      <c r="P75" s="2"/>
      <c r="Q75" s="2"/>
    </row>
    <row r="76" spans="1:17">
      <c r="O76" s="2"/>
      <c r="P76" s="2"/>
      <c r="Q76" s="2"/>
    </row>
    <row r="77" spans="1:17">
      <c r="A77" s="63"/>
      <c r="D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>
      <c r="A78" s="63"/>
      <c r="D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>
      <c r="A79" s="63"/>
      <c r="D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>
      <c r="A80" s="63"/>
      <c r="D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>
      <c r="A81" s="63"/>
      <c r="D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>
      <c r="A82" s="63"/>
      <c r="D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>
      <c r="A83" s="63"/>
      <c r="D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>
      <c r="A84" s="63"/>
      <c r="D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>
      <c r="A85" s="63"/>
      <c r="D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>
      <c r="A86" s="63"/>
      <c r="D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>
      <c r="A87" s="63"/>
      <c r="D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>
      <c r="A88" s="63"/>
      <c r="D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>
      <c r="A89" s="63"/>
      <c r="D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>
      <c r="A90" s="63"/>
      <c r="D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>
      <c r="A91" s="63"/>
      <c r="D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>
      <c r="A92" s="63"/>
      <c r="D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>
      <c r="A93" s="63"/>
      <c r="D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>
      <c r="A94" s="63"/>
      <c r="D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>
      <c r="A95" s="63"/>
      <c r="D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>
      <c r="A96" s="63"/>
      <c r="D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>
      <c r="A97" s="63"/>
      <c r="D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>
      <c r="A98" s="63"/>
      <c r="D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>
      <c r="A99" s="63"/>
      <c r="D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>
      <c r="A100" s="63"/>
      <c r="D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>
      <c r="A101" s="63"/>
      <c r="D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>
      <c r="A102" s="63"/>
      <c r="D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>
      <c r="A103" s="63"/>
      <c r="D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>
      <c r="A104" s="63"/>
      <c r="D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</sheetData>
  <mergeCells count="7">
    <mergeCell ref="F3:L3"/>
    <mergeCell ref="A1:E1"/>
    <mergeCell ref="A3:A4"/>
    <mergeCell ref="B3:B4"/>
    <mergeCell ref="C3:C4"/>
    <mergeCell ref="D3:D4"/>
    <mergeCell ref="E3:E4"/>
  </mergeCells>
  <pageMargins left="0.70866141732283472" right="0.11811023622047245" top="0" bottom="0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безвозмездные поступления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2021-04-14T12:28:51Z</dcterms:modified>
</cp:coreProperties>
</file>