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aveExternalLinkValues="0" defaultThemeVersion="124226"/>
  <bookViews>
    <workbookView xWindow="120" yWindow="105" windowWidth="15120" windowHeight="8010" firstSheet="1" activeTab="1"/>
  </bookViews>
  <sheets>
    <sheet name="программа позаимств" sheetId="41" r:id="rId1"/>
    <sheet name="уточн кратк на июнь" sheetId="54" r:id="rId2"/>
    <sheet name="программы изм июнь" sheetId="53" r:id="rId3"/>
  </sheets>
  <calcPr calcId="125725"/>
</workbook>
</file>

<file path=xl/calcChain.xml><?xml version="1.0" encoding="utf-8"?>
<calcChain xmlns="http://schemas.openxmlformats.org/spreadsheetml/2006/main">
  <c r="G12" i="53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11"/>
  <c r="F430"/>
  <c r="B58" i="54" l="1"/>
  <c r="B94" l="1"/>
  <c r="B93" s="1"/>
  <c r="B55"/>
  <c r="B54" s="1"/>
  <c r="B75"/>
  <c r="B74" s="1"/>
  <c r="B73" s="1"/>
  <c r="B83"/>
  <c r="B82" s="1"/>
  <c r="B81" s="1"/>
  <c r="B80" s="1"/>
  <c r="B63"/>
  <c r="B60"/>
  <c r="B53" l="1"/>
  <c r="B34" l="1"/>
  <c r="B46" s="1"/>
  <c r="B52"/>
  <c r="B51" s="1"/>
  <c r="B117"/>
  <c r="B115"/>
  <c r="B112"/>
  <c r="B109"/>
  <c r="B92"/>
  <c r="B91" s="1"/>
  <c r="B88"/>
  <c r="B79"/>
  <c r="B85" s="1"/>
  <c r="B72"/>
  <c r="B71" s="1"/>
  <c r="B77" s="1"/>
  <c r="B69"/>
  <c r="B42"/>
  <c r="B41" s="1"/>
  <c r="B45" s="1"/>
  <c r="B30"/>
  <c r="B27"/>
  <c r="B24"/>
  <c r="B21"/>
  <c r="B18"/>
  <c r="B11"/>
  <c r="B12" s="1"/>
  <c r="D117"/>
  <c r="C117"/>
  <c r="D115"/>
  <c r="C115"/>
  <c r="D112"/>
  <c r="C112"/>
  <c r="D109"/>
  <c r="C109"/>
  <c r="D106"/>
  <c r="C106"/>
  <c r="D100"/>
  <c r="D99" s="1"/>
  <c r="D118" s="1"/>
  <c r="C100"/>
  <c r="C99" s="1"/>
  <c r="C118" s="1"/>
  <c r="D97"/>
  <c r="C97"/>
  <c r="D88"/>
  <c r="C88"/>
  <c r="D85"/>
  <c r="C85"/>
  <c r="D77"/>
  <c r="C77"/>
  <c r="D69"/>
  <c r="C69"/>
  <c r="D66"/>
  <c r="C66"/>
  <c r="D41"/>
  <c r="D45" s="1"/>
  <c r="C41"/>
  <c r="C45" s="1"/>
  <c r="D38"/>
  <c r="D39" s="1"/>
  <c r="D22"/>
  <c r="D24" s="1"/>
  <c r="D26" s="1"/>
  <c r="D27" s="1"/>
  <c r="D32" s="1"/>
  <c r="C22"/>
  <c r="C24" s="1"/>
  <c r="D21"/>
  <c r="C21"/>
  <c r="D18"/>
  <c r="C18"/>
  <c r="D15"/>
  <c r="C15"/>
  <c r="D11"/>
  <c r="C11"/>
  <c r="C8" s="1"/>
  <c r="C35" s="1"/>
  <c r="D10"/>
  <c r="C10"/>
  <c r="C12" s="1"/>
  <c r="D6"/>
  <c r="C6"/>
  <c r="I501" i="53"/>
  <c r="H501"/>
  <c r="D12" i="54" l="1"/>
  <c r="D7"/>
  <c r="D34" s="1"/>
  <c r="D46" s="1"/>
  <c r="C47"/>
  <c r="B8"/>
  <c r="B35" s="1"/>
  <c r="B47" s="1"/>
  <c r="B48" s="1"/>
  <c r="C7"/>
  <c r="C34" s="1"/>
  <c r="C36" s="1"/>
  <c r="C38"/>
  <c r="C39" s="1"/>
  <c r="B38"/>
  <c r="B39" s="1"/>
  <c r="B66"/>
  <c r="B106"/>
  <c r="B100"/>
  <c r="B99" s="1"/>
  <c r="B103" s="1"/>
  <c r="D33"/>
  <c r="D8"/>
  <c r="D35" s="1"/>
  <c r="D47" s="1"/>
  <c r="C119"/>
  <c r="D119"/>
  <c r="D103"/>
  <c r="C103"/>
  <c r="B9" l="1"/>
  <c r="B90"/>
  <c r="B97" s="1"/>
  <c r="C46"/>
  <c r="C48" s="1"/>
  <c r="B36"/>
  <c r="C9"/>
  <c r="D36"/>
  <c r="D9"/>
  <c r="D48"/>
  <c r="B118" l="1"/>
  <c r="B119" s="1"/>
  <c r="K136" i="53"/>
  <c r="C20" i="41" l="1"/>
  <c r="C18"/>
  <c r="C14"/>
  <c r="C11"/>
  <c r="C10" s="1"/>
</calcChain>
</file>

<file path=xl/sharedStrings.xml><?xml version="1.0" encoding="utf-8"?>
<sst xmlns="http://schemas.openxmlformats.org/spreadsheetml/2006/main" count="2101" uniqueCount="670">
  <si>
    <t>Наименование</t>
  </si>
  <si>
    <t>Межбюджетные трансферты общего характера бюджетам Субъектов Российской Федерации и муниципальных образований</t>
  </si>
  <si>
    <t>Окуловского муниципального района</t>
  </si>
  <si>
    <t>(рублей)</t>
  </si>
  <si>
    <t>ВР</t>
  </si>
  <si>
    <t>2021 год</t>
  </si>
  <si>
    <t>2022 год</t>
  </si>
  <si>
    <t>Непрограммные расходы органов местного самоуправления муниципального района</t>
  </si>
  <si>
    <t>91 0 00 00000</t>
  </si>
  <si>
    <t>Глава муниципального образования</t>
  </si>
  <si>
    <t>91 1 00 00000</t>
  </si>
  <si>
    <t>Расходы на обеспечение функций Главы муниципального образования</t>
  </si>
  <si>
    <t>91 1 00 01000</t>
  </si>
  <si>
    <t>Расходы на выплаты персоналу государственных (муниципальных) органов</t>
  </si>
  <si>
    <t>120</t>
  </si>
  <si>
    <t>Функционирование местных администраций</t>
  </si>
  <si>
    <t>91 2 00 00000</t>
  </si>
  <si>
    <t>Расходы на обеспечение функционирования местных администраций</t>
  </si>
  <si>
    <t>91 2 00 01000</t>
  </si>
  <si>
    <t>Иные закупки товаров, работ и услуг для обеспечения государственных (муниципальных) нужд</t>
  </si>
  <si>
    <t>240</t>
  </si>
  <si>
    <t>Исполнение судебных актов</t>
  </si>
  <si>
    <t>Уплата налогов, сборов и иных платежей</t>
  </si>
  <si>
    <t>850</t>
  </si>
  <si>
    <t>Возмещение затрат по содержанию штатных единиц, осуществляющих переданные отдельные государственные полномочия области</t>
  </si>
  <si>
    <t>91 2 00 70280</t>
  </si>
  <si>
    <t>Субсидии на софинансирование расходов муниципальных казенных, бюджетных и автономных учреждений по приобретению коммунальных услуг</t>
  </si>
  <si>
    <t>91 2 00 72300</t>
  </si>
  <si>
    <t>Софинансирование расходов муниципальных учреждений по приобретению коммунальных услуг</t>
  </si>
  <si>
    <t>91 2 00 S2300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</si>
  <si>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</si>
  <si>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01 0 00 00000</t>
  </si>
  <si>
    <t>Подпрограмма "Организация и обеспечение осуществления бюджетного процесса, управление муниципальным долгом Окуловского муниципального района"</t>
  </si>
  <si>
    <t>01 1 00 00000</t>
  </si>
  <si>
    <t>Обеспечение деятельности комитета финансов</t>
  </si>
  <si>
    <t>01 1 04 00000</t>
  </si>
  <si>
    <t>Расходы на обеспечение функций органов местного самоуправления в рамках подпрограммы "Организация и обеспечение осуществления бюджетного процесса, управление муниципальным долгом Окуловского муниципального района"</t>
  </si>
  <si>
    <t>01 1 04 01000</t>
  </si>
  <si>
    <t>01 1 04 70280</t>
  </si>
  <si>
    <t>Подпрограмма "Повышение эффективности бюджетных расходов Окуловского муниципального района"</t>
  </si>
  <si>
    <t>01 3 00 00000</t>
  </si>
  <si>
    <t>Развитие информационной системы управления финансами</t>
  </si>
  <si>
    <t>01 3 03 00000</t>
  </si>
  <si>
    <t>01 3 03 01990</t>
  </si>
  <si>
    <t>Иные межбюджетные трансферты из бюджетов поселений</t>
  </si>
  <si>
    <t>91 3 00 00000</t>
  </si>
  <si>
    <t>Расходы на исполнение части полномочий поселений по решению вопросов местного значения в соответствии с заключенными Соглашениями</t>
  </si>
  <si>
    <t>91 3 00 80020</t>
  </si>
  <si>
    <t>Нераспределенные расходы</t>
  </si>
  <si>
    <t>91 9 00 00000</t>
  </si>
  <si>
    <t>Резервные фонды местных администраций</t>
  </si>
  <si>
    <t>91 9 00 99980</t>
  </si>
  <si>
    <t>Резервные средства</t>
  </si>
  <si>
    <t>870</t>
  </si>
  <si>
    <t>Подпрограмма "Финансовая поддержка муниципальных образований Окуловского муниципального района"</t>
  </si>
  <si>
    <t>01 2 00 00000</t>
  </si>
  <si>
    <t>01 2 02 00000</t>
  </si>
  <si>
    <t>01 2 02 70280</t>
  </si>
  <si>
    <t>Субвенции</t>
  </si>
  <si>
    <t>530</t>
  </si>
  <si>
    <t>05 0 00 00000</t>
  </si>
  <si>
    <t>Развитие телекоммуникационной инфраструктуры Администрации муниципального района</t>
  </si>
  <si>
    <t>05 0 02 00000</t>
  </si>
  <si>
    <t>Обеспечение требований законодательства в области персональных данных</t>
  </si>
  <si>
    <t>05 0 03 00000</t>
  </si>
  <si>
    <t>Обеспечение доступа к информации о деятельности Администрации муниципального района</t>
  </si>
  <si>
    <t>05 0 04 00000</t>
  </si>
  <si>
    <t>05 0 05 00000</t>
  </si>
  <si>
    <t>10 0 00 00000</t>
  </si>
  <si>
    <t>Обеспечение эффективного использования муниципального имущества</t>
  </si>
  <si>
    <t>10 0 01 00000</t>
  </si>
  <si>
    <t>Осуществление регистрации права муниципальной собственности на объекты недвижимого муниципального имущества</t>
  </si>
  <si>
    <t>10 0 02 00000</t>
  </si>
  <si>
    <t>Обеспечение содержания и увеличения срока эксплуатации муниципального имущества</t>
  </si>
  <si>
    <t>10 0 03 00000</t>
  </si>
  <si>
    <t>830</t>
  </si>
  <si>
    <t>10 0 03 72300</t>
  </si>
  <si>
    <t>10 0 03 S2300</t>
  </si>
  <si>
    <t>27 0 00 00000</t>
  </si>
  <si>
    <t>Реализация полномочий муниципального района в сфере территориального планирования</t>
  </si>
  <si>
    <t>27 0 01 00000</t>
  </si>
  <si>
    <t>Бюджетные инвестиции</t>
  </si>
  <si>
    <t>Осуществление переданных полномочий Российской Федерации на государственную регистрацию актов гражданского состояния</t>
  </si>
  <si>
    <t>91 2 00 59300</t>
  </si>
  <si>
    <t>91 2 00 70650</t>
  </si>
  <si>
    <t>Реализация государственных (муниципальных) функций, связанных с общегосударственным управлением и местным самоуправлением</t>
  </si>
  <si>
    <t>91 4 00 00000</t>
  </si>
  <si>
    <t>Выполнение других обязательств органов местного самоуправления</t>
  </si>
  <si>
    <t>Обеспечение деятельности учреждений дежурно-диспетчерского и служебного обеспечения</t>
  </si>
  <si>
    <t>91 4 00 03100</t>
  </si>
  <si>
    <t>Расходы на выплаты персоналу казенных учреждений</t>
  </si>
  <si>
    <t>110</t>
  </si>
  <si>
    <t>91 4 00 72300</t>
  </si>
  <si>
    <t>91 4 00 S2300</t>
  </si>
  <si>
    <t>Условно утвержденные расходы</t>
  </si>
  <si>
    <t>Осуществление первичного воинского учета на территориях, где отсутствуют военные комиссариаты</t>
  </si>
  <si>
    <t>01 2 02 51180</t>
  </si>
  <si>
    <t>25 0 00 00000</t>
  </si>
  <si>
    <t>Обеспечение оповещения и информирования, поддержание в постоянной готовности местной системы оповещения муниципального района</t>
  </si>
  <si>
    <t>25 0 01 00000</t>
  </si>
  <si>
    <t>25 0 01 99990</t>
  </si>
  <si>
    <t>Создание запасов мобильных средств оповещения населения</t>
  </si>
  <si>
    <t>25 0 02 00000</t>
  </si>
  <si>
    <t>25 0 02 99990</t>
  </si>
  <si>
    <t>06 0 00 00000</t>
  </si>
  <si>
    <t>Совершенствование деятельности правоохранительных органов и органов местного самоуправления по предупреждению правонарушений и преступлений, в том числе в сфере межнациональных отношений</t>
  </si>
  <si>
    <t>06 0 04 00000</t>
  </si>
  <si>
    <t>06 0 04 99990</t>
  </si>
  <si>
    <t>08 0 00 00000</t>
  </si>
  <si>
    <t>08 0 07 00000</t>
  </si>
  <si>
    <t>410</t>
  </si>
  <si>
    <t>Непрограммные расходы в сфере национальной экономики</t>
  </si>
  <si>
    <t>92 0 00 00000</t>
  </si>
  <si>
    <t xml:space="preserve">Осуществление отдельных государственных полномочий по организации мероприятий при осуществлении деятельности по обращению с животными без владельцев </t>
  </si>
  <si>
    <t>Выполнение работ, связанных с осуществлением регулярных перевозок пассажиров и багажа автомобильным транспортом общего пользования по регулируемым тарифам в пригородном  сообщении в  границах муниципального района</t>
  </si>
  <si>
    <t>12 0 00 00000</t>
  </si>
  <si>
    <t>Обеспечение своевременного содержания автомобильных дорог</t>
  </si>
  <si>
    <t>12 0 01 00000</t>
  </si>
  <si>
    <t>Осуществление дорожной деятельности в отношении автомобильных дорог общего пользования местного значения</t>
  </si>
  <si>
    <t>12 0 01 06900</t>
  </si>
  <si>
    <t>12 0 02 00000</t>
  </si>
  <si>
    <t>12 0 02 06900</t>
  </si>
  <si>
    <t>12 0 02 71510</t>
  </si>
  <si>
    <t>12 0 02 S1510</t>
  </si>
  <si>
    <t>Обеспечение рационального и эффективного использования земельных участков</t>
  </si>
  <si>
    <t>10 0 04 00000</t>
  </si>
  <si>
    <t>Осуществление программного обеспечения</t>
  </si>
  <si>
    <t>10 0 05 00000</t>
  </si>
  <si>
    <t>11 0 00 00000</t>
  </si>
  <si>
    <t>11 1 00 00000</t>
  </si>
  <si>
    <t>Повышение инвестиционной привлекательности муниципального района</t>
  </si>
  <si>
    <t>11 1 01 00000</t>
  </si>
  <si>
    <t>11 2 00 00000</t>
  </si>
  <si>
    <t>11 2 04 00000</t>
  </si>
  <si>
    <t>11 3 00 00000</t>
  </si>
  <si>
    <t>Укрепление социального статуса, повышение престижа предпринимателей</t>
  </si>
  <si>
    <t>11 3 02 00000</t>
  </si>
  <si>
    <t>11 4 00 00000</t>
  </si>
  <si>
    <t>Финансовая поддержка субъектов малого и среднего предпринимательства</t>
  </si>
  <si>
    <t>11 4 04 00000</t>
  </si>
  <si>
    <t>810</t>
  </si>
  <si>
    <t>23 0 00 00000</t>
  </si>
  <si>
    <t>Приведение муниципального жилого фонда в соответствие с требованиями нормативно-технических документов</t>
  </si>
  <si>
    <t>23 0 01 00000</t>
  </si>
  <si>
    <t>Реализация мероприятий по проведению капитального ремонта муниципального жилого фонда</t>
  </si>
  <si>
    <t>23 0 01 01960</t>
  </si>
  <si>
    <t>15 0 00 00000</t>
  </si>
  <si>
    <t>15 1 00 00000</t>
  </si>
  <si>
    <t>Обеспечение населения водой нормативного качества и в достаточном количестве в целях сохранения здоровья, улучшения условий жизнедеятельности и повышение качества уровня жизни</t>
  </si>
  <si>
    <t>15 1 01 00000</t>
  </si>
  <si>
    <t>Реализация мероприятий по обеспечению населения нецентрализованным водоснабжением</t>
  </si>
  <si>
    <t>15 1 01 01950</t>
  </si>
  <si>
    <t>15 2 00 00000</t>
  </si>
  <si>
    <t>Повышение энергетической эффективности в коммунальном комплексе</t>
  </si>
  <si>
    <t>15 2 02 00000</t>
  </si>
  <si>
    <t>15 2 02 01950</t>
  </si>
  <si>
    <t>15 3 00 00000</t>
  </si>
  <si>
    <t>Развитие газоснабжения Окуловского муниципального района</t>
  </si>
  <si>
    <t>15 3 01 00000</t>
  </si>
  <si>
    <t>Реализация мероприятий, направленных на развитие газоснабжения</t>
  </si>
  <si>
    <t>15 3 01 01950</t>
  </si>
  <si>
    <t>Муниципальная программа «Развитие образования в Окуловском муниципальном районе до 2026 года»</t>
  </si>
  <si>
    <t>14 0 00 00000</t>
  </si>
  <si>
    <t>Подпрограмма "Развитие дошкольного и общего образования в Окуловском муниципальном районе"</t>
  </si>
  <si>
    <t>14 1 00 00000</t>
  </si>
  <si>
    <t>Создание условий для получения качественного образования</t>
  </si>
  <si>
    <t>14 1 03 00000</t>
  </si>
  <si>
    <t>Субсидии автономным учреждениям</t>
  </si>
  <si>
    <t>14 6 00 00000</t>
  </si>
  <si>
    <t>Обеспечение выполнения муниципальных заданий</t>
  </si>
  <si>
    <t>14 6 01 00000</t>
  </si>
  <si>
    <t>Обеспечение деятельности муниципальных дошкольных образовательных организаций</t>
  </si>
  <si>
    <t>14 6 01 03210</t>
  </si>
  <si>
    <t>620</t>
  </si>
  <si>
    <t>14 6 01 72300</t>
  </si>
  <si>
    <t>14 6 01 S2300</t>
  </si>
  <si>
    <t>14 6 02 00000</t>
  </si>
  <si>
    <t>Ремонт зданий муниципальных бюджетных и автономных учреждений</t>
  </si>
  <si>
    <t>14 6 02 03500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</si>
  <si>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части расходов на оплату труда работникам образовательных организаций, технические средства обучения, расходные материалы и хозяйственные нужды образовательных организаций, на воспитание и обучение детей-инвалидов дошкольного и школьного возраста на дому, осуществляемое образовательными организациями, возмещение расходов за пользование услугой доступа к сети Интернет муниципальных общеобразовательных организаций, организующих обучение детей-инвалидов с использованием дистанционных образовательных технологий</t>
  </si>
  <si>
    <t>14 6 02 70040</t>
  </si>
  <si>
    <t>Осуществление отдельных государственных полномочий по оказанию мер социальной поддержки обучающимся (обучавшимся до дня выпуска) муниципальных образовательных организаций</t>
  </si>
  <si>
    <t>14 6 02 70060</t>
  </si>
  <si>
    <t>Обеспечение пожарной безопасности, антитеррористической и антикриминальной безопасности муниципальных дошкольных образовательных организаций, муниципальных общеобразовательных организаций, муниципальных организаций дополнительного образования детей</t>
  </si>
  <si>
    <t>14 6 02 72120</t>
  </si>
  <si>
    <t>14 6 02 S2120</t>
  </si>
  <si>
    <t>Развитие систем централизованного водоснабжения населенных пунктов района путем строительства, реконструкции и капитального ремонта сетей централизованного водоснабжения, объектов водоподготовки и подачи воды, приобретения и монтажа оборудования для очистки воды в муниципальных образовательных организациях</t>
  </si>
  <si>
    <t>15 1 02 00000</t>
  </si>
  <si>
    <t>Обеспечение организаций, осуществляющих образовательную деятельность по образовательным программам начального общего, основного общего и среднего общего образования, учебниками и учебными пособиями</t>
  </si>
  <si>
    <t>14 1 03 70500</t>
  </si>
  <si>
    <t>14 1 03 70570</t>
  </si>
  <si>
    <t>Федеральный проект "Современная школа"</t>
  </si>
  <si>
    <t xml:space="preserve">Обеспечение деятельности центров образования цифрового и гуманитарного профилей в общеобразовательных муниципальных организациях </t>
  </si>
  <si>
    <t>Обеспечение деятельности муниципальных общеобразовательных школ (начальных, неполных средних и средних)</t>
  </si>
  <si>
    <t>14 6 01 03220</t>
  </si>
  <si>
    <t>Ежемесячное денежное вознаграждение за классное руководство в муниципальных образовательных организациях, реализующих общеобразовательные программы начального общего, основного общего и среднего общего образования</t>
  </si>
  <si>
    <t>14 6 02 70630</t>
  </si>
  <si>
    <t>Приобретение или изготовление бланков документов об образовании и (или) о квалификации муниципальными образовательными организациями</t>
  </si>
  <si>
    <t>14 6 02 72080</t>
  </si>
  <si>
    <t>14 6 02 S2080</t>
  </si>
  <si>
    <t>14 2 00 00000</t>
  </si>
  <si>
    <t>14 2 01 00000</t>
  </si>
  <si>
    <t>Дополнительное образование детей при школах</t>
  </si>
  <si>
    <t>14 6 01 04010</t>
  </si>
  <si>
    <t>16 0 00 00000</t>
  </si>
  <si>
    <t>Подпрограмма "Развитие дополнительного образования в сфере культуры в Окуловском муниципальном районе на 2020-2024 годы"</t>
  </si>
  <si>
    <t>16 2 00 00000</t>
  </si>
  <si>
    <t>Оказание услуг по предоставлению дополнительного образования в сфере культуры</t>
  </si>
  <si>
    <t>16 2 01 00000</t>
  </si>
  <si>
    <t>Обеспечение деятельности муниципальных учреждений дополнительного образования</t>
  </si>
  <si>
    <t>16 2 01 03230</t>
  </si>
  <si>
    <t>Субсидии бюджетным учреждениям</t>
  </si>
  <si>
    <t>610</t>
  </si>
  <si>
    <t>16 2 01 72300</t>
  </si>
  <si>
    <t>16 2 01 S2300</t>
  </si>
  <si>
    <t>14 2 02 00000</t>
  </si>
  <si>
    <t>Реализация мероприятий по организации отдыха, оздоровления, занятости детей и подростков в каникулярное время</t>
  </si>
  <si>
    <t>14 2 02 04020</t>
  </si>
  <si>
    <t>14 3 00 00000</t>
  </si>
  <si>
    <t>Создание социально-экономических условий выбора молодыми гражданами своего жизненного пути, осуществления выдвигаемых ими программ (проектов) в области государственной молодежной политики, социального становления, самореализации и участия молодых граждан в общественной деятельности</t>
  </si>
  <si>
    <t>14 3 01 00000</t>
  </si>
  <si>
    <t>14 3 01 04020</t>
  </si>
  <si>
    <t>14 4 00 00000</t>
  </si>
  <si>
    <t>Обеспечение стратегической преемственности поколений, сохранение и развитие национальной культуры, воспитание у молодежи бережного отношения к историческому и культурному наследию</t>
  </si>
  <si>
    <t>14 4 01 00000</t>
  </si>
  <si>
    <t>14 6 01 03250</t>
  </si>
  <si>
    <t>Обеспечение деятельности муниципальных учреждений, обеспечивающих предоставление услуг в сфере молодежной политики</t>
  </si>
  <si>
    <t>14 6 04 00000</t>
  </si>
  <si>
    <t>14 6 04 04020</t>
  </si>
  <si>
    <t>01 3 05 00000</t>
  </si>
  <si>
    <t>01 3 05 01990</t>
  </si>
  <si>
    <t>02 0 00 00000</t>
  </si>
  <si>
    <t>Применение эффективных методов подбора квалифицированных кадров для муниципальной службы, а также создание условий для их должностного (служебного) роста</t>
  </si>
  <si>
    <t>02 0 02 00000</t>
  </si>
  <si>
    <t>02 0 02 01990</t>
  </si>
  <si>
    <t>14 1 04 00000</t>
  </si>
  <si>
    <t>14 2 03 00000</t>
  </si>
  <si>
    <t>Выплата специальных денежных поощрений для лиц, проявивших выдающиеся способности, и иных мер стимулирования обучающихся в муниципальных образовательных организациях</t>
  </si>
  <si>
    <t>14 2 03 03290</t>
  </si>
  <si>
    <t>Стипендии</t>
  </si>
  <si>
    <t>Обеспечение персонифицированного дополнительного образования детей</t>
  </si>
  <si>
    <t>14 2 04 00000</t>
  </si>
  <si>
    <t xml:space="preserve">Субсидия на обеспечение затрат, связанных с реализацией проекта  по обеспечению системы персонифицированного финансирования дополнительного образования детей </t>
  </si>
  <si>
    <t>14 2 04 04040</t>
  </si>
  <si>
    <t>14 6 03 00000</t>
  </si>
  <si>
    <t>14 6 03 01000</t>
  </si>
  <si>
    <t>Обеспечение деятельности муниципальных учреждений, обеспечивающих предоставление услуг в сфере образования</t>
  </si>
  <si>
    <t>14 6 03 03240</t>
  </si>
  <si>
    <t>14 6 03 70060</t>
  </si>
  <si>
    <t>14 6 03 70280</t>
  </si>
  <si>
    <t>14 6 03 72300</t>
  </si>
  <si>
    <t>14 6 03 S2300</t>
  </si>
  <si>
    <t>Подпрограмма "Сохранение и развитие культуры Окуловского муниципального района на 2020-2024 годы"</t>
  </si>
  <si>
    <t>16 1 00 00000</t>
  </si>
  <si>
    <t>Организация досуга населения</t>
  </si>
  <si>
    <t>16 1 01 00000</t>
  </si>
  <si>
    <t>Развитие традиционного художественного творчества</t>
  </si>
  <si>
    <t>16 1 02 00000</t>
  </si>
  <si>
    <t>16 1 03 00000</t>
  </si>
  <si>
    <t>Оказание муниципальных услуг и обеспечение деятельности подведомственных учреждений</t>
  </si>
  <si>
    <t>16 1 04 00000</t>
  </si>
  <si>
    <t>Обеспечение деятельности муниципальных домов культуры, других учреждений культуры</t>
  </si>
  <si>
    <t>16 1 04 03310</t>
  </si>
  <si>
    <t>Обеспечение деятельности муниципальных библиотечно-информационных центров, библиотек</t>
  </si>
  <si>
    <t>16 1 04 03330</t>
  </si>
  <si>
    <t>Обеспечение деятельности межпоселенческого культурно-краеведческого центра</t>
  </si>
  <si>
    <t>16 1 04 03350</t>
  </si>
  <si>
    <t>16 1 04 03500</t>
  </si>
  <si>
    <t>16 1 04 72300</t>
  </si>
  <si>
    <t>Обеспечение развития и укрепления материально-технической базы муниципальных домов культуры</t>
  </si>
  <si>
    <t>16 1 04 S2300</t>
  </si>
  <si>
    <t xml:space="preserve">Подпрограмма "Развитие туризма в Окуловском муниципальном районе на 2020-2024 годы" </t>
  </si>
  <si>
    <t>16 3 00 00000</t>
  </si>
  <si>
    <t>Формирование туристической индустрии</t>
  </si>
  <si>
    <t>16 3 01 00000</t>
  </si>
  <si>
    <t>Создание комфортной и безопасной среды пребывания туристов</t>
  </si>
  <si>
    <t>16 3 02 00000</t>
  </si>
  <si>
    <t>Подготовка высококвалифицированных кадров для туристической индустрии</t>
  </si>
  <si>
    <t>16 3 03 00000</t>
  </si>
  <si>
    <t>04 0 00 00000</t>
  </si>
  <si>
    <t>Подпрограмма "Обеспечение реализации муниципальной программы "Развитие культуры и туризма в Окуловском муниципальном районе на 2020-2024 годы"</t>
  </si>
  <si>
    <t>16 4 00 00000</t>
  </si>
  <si>
    <t>Обеспечение реализации муниципальной программы "Развитие культуры и туризма в Окуловском муниципальном районе на 2020-2024 годы"</t>
  </si>
  <si>
    <t>16 4 01 00000</t>
  </si>
  <si>
    <t>16 4 01 03340</t>
  </si>
  <si>
    <t>16 4 01 72300</t>
  </si>
  <si>
    <t>16 4 01 S2300</t>
  </si>
  <si>
    <t>Дополнительное пенсионное обеспечение муниципальных служащих</t>
  </si>
  <si>
    <t>Публичные нормативные социальные выплаты гражданам</t>
  </si>
  <si>
    <t>310</t>
  </si>
  <si>
    <t>Подпрограмма  «Социальная адаптация детей-сирот и детей, оставшихся без попечения родителей,  а также лиц из числа детей-сирот и детей, оставшихся без попечения родителей»</t>
  </si>
  <si>
    <t>14 5 00 00000</t>
  </si>
  <si>
    <t>14 5 02 00000</t>
  </si>
  <si>
    <t>Единовременная выплата лицам из числа детей-сирот и детей, оставшихся без попечения родителей, на текущий ремонт находящихся в их собственности жилых помещений, расположенных на территории Новгородской области</t>
  </si>
  <si>
    <t>14 5 02 70600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</si>
  <si>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(сверх уровня, предусмотренного соглашением)</t>
  </si>
  <si>
    <t>14 5 02 N0821</t>
  </si>
  <si>
    <t>Компенсация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</si>
  <si>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14 6 02 70010</t>
  </si>
  <si>
    <t>Содержание ребенка в семье опекуна и приемной семье, а также вознаграждение, причитающееся приемному родителю</t>
  </si>
  <si>
    <t>14 6 02 70130</t>
  </si>
  <si>
    <t>Социальные выплаты гражданам, кроме публичных нормативных социальных выплат</t>
  </si>
  <si>
    <t>320</t>
  </si>
  <si>
    <t>17 0 00 00000</t>
  </si>
  <si>
    <t>Государственная поддержка в решении жилищной проблемы молодых семей, признанных в установленном порядке, нуждающимися в улучшении жилищных условий</t>
  </si>
  <si>
    <t>17 0 01 00000</t>
  </si>
  <si>
    <t>20 0 00 00000</t>
  </si>
  <si>
    <t>Развитие физической культуры и массового спорта на территории муниципального района</t>
  </si>
  <si>
    <t>20 0 01 00000</t>
  </si>
  <si>
    <t>Обеспечение деятельности муниципальных учреждений, обеспечивающих предоставление услуг в сфере физической культуры и спорта</t>
  </si>
  <si>
    <t>20 0 01 03410</t>
  </si>
  <si>
    <t>20 0 01 03420</t>
  </si>
  <si>
    <t>Реализация прочих мероприятий в области физической культуры и спорта</t>
  </si>
  <si>
    <t>20 0 01 07990</t>
  </si>
  <si>
    <t>20 0 01 72300</t>
  </si>
  <si>
    <t>20 0 01 72301</t>
  </si>
  <si>
    <t>20 0 01 S2300</t>
  </si>
  <si>
    <t>20 0 01 S2301</t>
  </si>
  <si>
    <t>Обеспечение исполнения долговых обязательств муниципального района</t>
  </si>
  <si>
    <t>01 1 01 00000</t>
  </si>
  <si>
    <t>Процентные платежи по муниципальному долгу</t>
  </si>
  <si>
    <t>01 1 01 01090</t>
  </si>
  <si>
    <t>Обслуживание муниципального долга</t>
  </si>
  <si>
    <t>730</t>
  </si>
  <si>
    <t>01 2 01 00000</t>
  </si>
  <si>
    <t>Выравнивание бюджетной обеспеченности поселений</t>
  </si>
  <si>
    <t>01 2 01 70100</t>
  </si>
  <si>
    <t>Дотации</t>
  </si>
  <si>
    <t>510</t>
  </si>
  <si>
    <t xml:space="preserve">"О бюджете Окуловского муниципального района </t>
  </si>
  <si>
    <t>Муниципальная программа  «Снос нежилых зданий (сооружений), находящихся в муниципальной собственности муниципального образования «Окуловский муниципальный район», на 2020-2024 годы»</t>
  </si>
  <si>
    <t>Предоставление молодым семьям социальных выплат на приобретение жилого помещения или создание объекта индивидуального жилищного строительства</t>
  </si>
  <si>
    <t>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</si>
  <si>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11 4 04 06960</t>
  </si>
  <si>
    <t>1004</t>
  </si>
  <si>
    <t>Федеральный проект "Культурная среда"</t>
  </si>
  <si>
    <t>Поддержка отрасли культуры (в рамках национального проекта "Культура" обеспечение учреждений культуры специализированным автотранспортом для обслуживания населения, в том числе сельского населения</t>
  </si>
  <si>
    <t xml:space="preserve">Приложение 10 </t>
  </si>
  <si>
    <t xml:space="preserve">к решению Думы </t>
  </si>
  <si>
    <t>ЦСР</t>
  </si>
  <si>
    <t>Рз, ПР</t>
  </si>
  <si>
    <t xml:space="preserve"> Муниципальная программа "Управление муниципальными финансами в Окуловском муниципальном районе на 2019-2024 годы"</t>
  </si>
  <si>
    <t>0000</t>
  </si>
  <si>
    <t>000</t>
  </si>
  <si>
    <t>1301</t>
  </si>
  <si>
    <t>0106</t>
  </si>
  <si>
    <r>
      <t xml:space="preserve">Выравнивание уровня бюджетной обеспеченности </t>
    </r>
    <r>
      <rPr>
        <sz val="12"/>
        <rFont val="Times New Roman"/>
        <family val="1"/>
        <charset val="204"/>
      </rPr>
      <t xml:space="preserve">поселений </t>
    </r>
    <r>
      <rPr>
        <sz val="12"/>
        <color indexed="8"/>
        <rFont val="Times New Roman"/>
        <family val="1"/>
        <charset val="204"/>
      </rPr>
      <t xml:space="preserve">муниципального района </t>
    </r>
  </si>
  <si>
    <t>1400</t>
  </si>
  <si>
    <t>1401</t>
  </si>
  <si>
    <r>
      <t xml:space="preserve">Предоставление прочих видов межбюджетных трансфертов бюджетам </t>
    </r>
    <r>
      <rPr>
        <sz val="12"/>
        <rFont val="Times New Roman"/>
        <family val="1"/>
        <charset val="204"/>
      </rPr>
      <t xml:space="preserve">поселений </t>
    </r>
  </si>
  <si>
    <t>0203</t>
  </si>
  <si>
    <t>0113</t>
  </si>
  <si>
    <t xml:space="preserve"> Иные закупки товаров, работ и услуг для обеспечения государственных (муниципальных) нужд</t>
  </si>
  <si>
    <t xml:space="preserve"> Проведение профессиональной подготовки, переподготовки и повышение квалификации муниципальных служащих, служащих Окуловского муниципального района, работников муниципальных учреждений в сфере повышения эффективности бюджетных расходов</t>
  </si>
  <si>
    <t>0709</t>
  </si>
  <si>
    <t>0804</t>
  </si>
  <si>
    <t>Оснащение АРМ пользователей ЛВС Администрации муниципального района лицензионным программным обеспечением</t>
  </si>
  <si>
    <t>0314</t>
  </si>
  <si>
    <t xml:space="preserve"> Муниципальная программа "Развитие сельского хозяйства в Окуловском муниципальном районе на 2020-2024 годы"</t>
  </si>
  <si>
    <t xml:space="preserve">Организация взаимодействия управления с сельскохозяйственными товаропроизводителями в части развития сельского хозяйства </t>
  </si>
  <si>
    <t>0405</t>
  </si>
  <si>
    <t>0412</t>
  </si>
  <si>
    <t>Подпрограмма «Повышение инвестиционной привлекательности Окуловского муниципального района»</t>
  </si>
  <si>
    <t>Подпрограмма «Развитие торговли в Окуловском муниципальном районе»</t>
  </si>
  <si>
    <t xml:space="preserve"> Повышение экономической доступности социально значимых продовольственных товаров первой необходимости для населения Окуловского муниципального района</t>
  </si>
  <si>
    <t>Подпрограмма «Развитие малого и среднего предпринимательства в Окуловском муниципальном районе»</t>
  </si>
  <si>
    <t xml:space="preserve">Подпрограмма «Развитие малого и среднего предпринимательства в монопрофильном в монопрофильном муниципальном образовании Угловское городское поселение» </t>
  </si>
  <si>
    <t xml:space="preserve">Субсидии  на поддержку субъектов малого и среднего предпринимательства </t>
  </si>
  <si>
    <t>Субсидии юридическим лицам (кроме некоммерческих организаций), индивидуальным предпринимателям, физическим лицам -производителям товаров, работ, услуг</t>
  </si>
  <si>
    <t>0409</t>
  </si>
  <si>
    <t>Ремонт автомобильных дорог общего пользования местного значения вне границ населенных пунктов в границах Окуловского муниципального района</t>
  </si>
  <si>
    <t>Софинансирование на формирование муниципальных дорожных фондов в соответствии с Соглашением</t>
  </si>
  <si>
    <t>14 1 E1 00000</t>
  </si>
  <si>
    <t>14 1 E1 51690</t>
  </si>
  <si>
    <t>0702</t>
  </si>
  <si>
    <t>14 1 E1 70020</t>
  </si>
  <si>
    <t xml:space="preserve">Федеральный проект «Цифровая образовательная среда» </t>
  </si>
  <si>
    <t>14 1 E4 00000</t>
  </si>
  <si>
    <t xml:space="preserve">Внедрение целевой модели цифровой образовательной среды в общеобразовательных организациях </t>
  </si>
  <si>
    <t>14 1 E4 52101</t>
  </si>
  <si>
    <t>0701</t>
  </si>
  <si>
    <t>Обеспечение доступа к информационно-телекоммуникационной сети «Интернет» муниципальных организаций, осуществляющих образовательную деятельность по образовательным программам начального общего, основного общего и среднего общего образования</t>
  </si>
  <si>
    <t>Обновление состава педагогических кадров, создание механизмов мотивации педагогов к непрерывному профессиональному развитию</t>
  </si>
  <si>
    <t>Подпрограмма "Развитие дополнительного образования в Окуловском муниципальном районе"</t>
  </si>
  <si>
    <t>Создание системы дополнительного образования детей, соответствующей интересам детей и их родителей, особенностя и потребностям социально-экономическогои технологического развития района</t>
  </si>
  <si>
    <t>0703</t>
  </si>
  <si>
    <t>Содействие в организации каникулярного образовательного отдыха, здорового образа жизни</t>
  </si>
  <si>
    <t>0707</t>
  </si>
  <si>
    <t>Модернизация системы выявления, продвижения поддержки одаренных детей, инициативной и талантливой молодежи</t>
  </si>
  <si>
    <t>340</t>
  </si>
  <si>
    <t>Подпрограмма "Вовлечение молодежи Окуловского муниципального района в социальную практику"</t>
  </si>
  <si>
    <t xml:space="preserve">Подпрограмма «Патриотическое воспитание населения Окуловского муниципального района» </t>
  </si>
  <si>
    <t>Ресурсное и материально-техническое обеспечение процесса социализации детей-сирот, а также лиц из числа детей -сирот и детей, оставшихся без попечения родителей</t>
  </si>
  <si>
    <t>Подпрограмма «Обеспечение реализации муниципальной программы «Развитие образования в Окуловском муниципальном районе до 2026 года»</t>
  </si>
  <si>
    <t>Обеспечение условий для выполнения муниципальных (государственных) полномочий</t>
  </si>
  <si>
    <t>Реализация прочих мероприятий и управления в области образования</t>
  </si>
  <si>
    <t>Содействие в организации каникулярного отдыха в загородных лагерях</t>
  </si>
  <si>
    <t>0502</t>
  </si>
  <si>
    <t>Реализация мероприятий, направленных на энергосбережение и  повышение энергетической эффективности в коммунальном комплексе</t>
  </si>
  <si>
    <t xml:space="preserve"> Муниципальная программа "Развитие культуры и туризма в Окуловском муниципальном районе на 2020-2024 годы"</t>
  </si>
  <si>
    <t>0801</t>
  </si>
  <si>
    <t xml:space="preserve">Организация мероприятий по патриотическому воспитанию населения </t>
  </si>
  <si>
    <t xml:space="preserve"> 16 1 04 L4670</t>
  </si>
  <si>
    <t>Обеспечение деятельности учреждений, предоставляющих услуги в сфере бухгалтерского учета, финансового и хозяйственного обеспечения,  технического обслуживания учреждений культуры</t>
  </si>
  <si>
    <t>17 0 0 L4970</t>
  </si>
  <si>
    <t>1101</t>
  </si>
  <si>
    <t>0501</t>
  </si>
  <si>
    <t>0309</t>
  </si>
  <si>
    <t>38 0 00 00000</t>
  </si>
  <si>
    <t>38 0 01 00000</t>
  </si>
  <si>
    <t>Итого программные расходы</t>
  </si>
  <si>
    <t>Непрограммные расходы</t>
  </si>
  <si>
    <t>0102</t>
  </si>
  <si>
    <t>0104</t>
  </si>
  <si>
    <t>Осуществление отдельных государственных полномочий по определению перечня должностных лиц органов местного самоуправления муниципального района,  уполномоченных составлять протоколы об административных правонарушениях, предусмотренных соответствующими статьями областного закона "Об административных правонарушениях"</t>
  </si>
  <si>
    <t>1001</t>
  </si>
  <si>
    <t>0105</t>
  </si>
  <si>
    <t>0111</t>
  </si>
  <si>
    <t>0408</t>
  </si>
  <si>
    <t>Обеспечение развития информационно-телекоммуникационной инфраструктуры объектов общеобразовательных организаций</t>
  </si>
  <si>
    <t xml:space="preserve"> 16 1 A1 00000 </t>
  </si>
  <si>
    <t xml:space="preserve"> 16 1 A1 55192 </t>
  </si>
  <si>
    <t xml:space="preserve"> Муниципальная программа «Развитие физической культуры и спорта в Окуловском муниципальном районе на 2020-2024 годы»</t>
  </si>
  <si>
    <t xml:space="preserve">на 2021 год и на плановый период 2022 и 2023 годов" </t>
  </si>
  <si>
    <t>91 9 00 99970</t>
  </si>
  <si>
    <t>Возмещение расходов по решениям суда</t>
  </si>
  <si>
    <t>Уплата взносов ассоциированного членства в Ассоциацию муниципальных образований</t>
  </si>
  <si>
    <t>Реализация прочих мероприятий муниципальной программы (подпрограммы муниципальной программы)</t>
  </si>
  <si>
    <t>10 0 03 99990</t>
  </si>
  <si>
    <t>10 0 04 99990</t>
  </si>
  <si>
    <t>10 0 05 99990</t>
  </si>
  <si>
    <t>11 1 01 99990</t>
  </si>
  <si>
    <t xml:space="preserve"> Муниципальная программа «Обеспечение экономического развития Окуловского муниципального района на 2015-2023 годы»</t>
  </si>
  <si>
    <t>Муниципальная программа "Развитие и содержание автомобильных дорог общего пользования местного значения вне границ населенных пунктов в границах Окуловского муниципального района на 2019-2023 годы"</t>
  </si>
  <si>
    <t>Расходы на опубликование официальных документов в периодических изданиях</t>
  </si>
  <si>
    <t>10 0 01 99990</t>
  </si>
  <si>
    <t>10 0 02 99990</t>
  </si>
  <si>
    <t>Реализация мероприятий, обозначенных Указами Президента Российской Федерации от 7 мая 2012 года</t>
  </si>
  <si>
    <t>91 4 00 04920</t>
  </si>
  <si>
    <t>91 4 00 04940</t>
  </si>
  <si>
    <t>91 4 00 04950</t>
  </si>
  <si>
    <t>91 4 00 04980</t>
  </si>
  <si>
    <t>91 0 00 01100</t>
  </si>
  <si>
    <t>91 0 00 51200</t>
  </si>
  <si>
    <t>92 0 00 06980</t>
  </si>
  <si>
    <t>92 0 00 70720</t>
  </si>
  <si>
    <t>16 1 01 99990</t>
  </si>
  <si>
    <t>16 1 02  99990</t>
  </si>
  <si>
    <t>16 3 01 99990</t>
  </si>
  <si>
    <t>16 3 02 99990</t>
  </si>
  <si>
    <t>16 3 03 99990</t>
  </si>
  <si>
    <t>16 4 01 01000</t>
  </si>
  <si>
    <t>16 4 01 70280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</si>
  <si>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бюджета Окуловского муниципального района                                                                                                                                                                 на 2021 год и на плановый период 2022 и 2023 годов</t>
  </si>
  <si>
    <t>2023 год</t>
  </si>
  <si>
    <t>Организация профессионального образования и дополнительного профессионального образования выборных должностных лиц, служащих и муниципальных служащих Окуловского муниципального района</t>
  </si>
  <si>
    <t>14 4 01 99990</t>
  </si>
  <si>
    <t>14 3 01 99990</t>
  </si>
  <si>
    <t>14 2 03 99990</t>
  </si>
  <si>
    <t>14 1 04 99990</t>
  </si>
  <si>
    <t>15 1 02 99990</t>
  </si>
  <si>
    <t xml:space="preserve"> Муниципальная программа "Развитие информационного общества и формирование электронного правительства в Окуловском муниципальном районе на 2014-2023 годы"</t>
  </si>
  <si>
    <t xml:space="preserve"> Муниципальная программа "Профилактика преступлений и иных правонарушений в Окуловском муниципальном районе на 2014-2023 годы"</t>
  </si>
  <si>
    <t>Федеральный проект "Информационная инфраструктура"</t>
  </si>
  <si>
    <t>14 1 D2 00000</t>
  </si>
  <si>
    <t>14 1 D2 S2260</t>
  </si>
  <si>
    <t>05 0 02 99990</t>
  </si>
  <si>
    <t>05 0 03 99990</t>
  </si>
  <si>
    <t>05 0 04 99990</t>
  </si>
  <si>
    <t>05 0 05 99990</t>
  </si>
  <si>
    <t xml:space="preserve"> Муниципальная программа "Капитальный ремонт муниципального жилищного фонда в Окуловском муниципальном районе на 2015-2023 годы"</t>
  </si>
  <si>
    <t>38 0 01 99990</t>
  </si>
  <si>
    <t xml:space="preserve"> Муниципальная программа «Градостроительная политика на территории Окуловского муниципального района на 2016-2023 годы»</t>
  </si>
  <si>
    <t>08 0 07 99990</t>
  </si>
  <si>
    <t xml:space="preserve">08 0 05 06910 </t>
  </si>
  <si>
    <t>Уничтожение зарослей борщевика Сосновского химических способом на землях сельскохозяйственного назначения, находящихся в муниципальной собственности района</t>
  </si>
  <si>
    <t>08 0 05 00000</t>
  </si>
  <si>
    <t>Вовлечение в сельскохозяйственный оборот земель сельскохозяйственного назначения</t>
  </si>
  <si>
    <t>Подпрограмма «Газоснабжение в Окуловском муниципальном районе на 2019-2023 годы»</t>
  </si>
  <si>
    <t xml:space="preserve">Подпрограмма "Энергосбережение и повышение энергетической эффективности в Окуловском муниципальном районе на 2018-2023 годы» </t>
  </si>
  <si>
    <t xml:space="preserve">Подпрограмма  «Водоснабжение и водоотведение в Окуловском муниципальном районе на 2018-2023 годы» </t>
  </si>
  <si>
    <t>Муниципальная программа  "Улучшение жилищных условий граждан и повышение качества жилищно-коммунальных услуг в Окуловском муниципальном районе на 2018-2023 годы"</t>
  </si>
  <si>
    <t xml:space="preserve"> Муниципальная  программа  «Поддержание в постоянной готовности местной системы оповещения Окуловского муниципального района, создание запасов мобильных средств оповещения населения на 2020-2023 годы» </t>
  </si>
  <si>
    <t xml:space="preserve">Муниципальная программа «Профилактика терроризма и экстремизма на территории Окуловского муниципального района на 2019-2023 годы» </t>
  </si>
  <si>
    <t>Улучшение антитеррористической защищенности потенциальных объектов террористических посягательств, находящихся в собственности или ведении муниципальных образований Окуловского района</t>
  </si>
  <si>
    <t>26 0 00 00000</t>
  </si>
  <si>
    <t>26 0 03 00000</t>
  </si>
  <si>
    <t>26 0 03 99990</t>
  </si>
  <si>
    <t>Муниципальная программа "Развитие муниципальной службы в Администрации Окуловского муниципального района на 2015-2023 годы"</t>
  </si>
  <si>
    <t xml:space="preserve"> Муниципальная программа "Обеспечение жильем молодых семей в Окуловском муниципальном районе на 2015-2023 годы"</t>
  </si>
  <si>
    <t xml:space="preserve"> Муниципальная программа "Развитие системы управления муниципальным имуществом в Окуловском муниципальном районе на 2015-2023 годы"</t>
  </si>
  <si>
    <t>10 0 03 04910</t>
  </si>
  <si>
    <t>Содержание плотин, находящихся в муниципальной собственности района</t>
  </si>
  <si>
    <t>10 0 03 04960</t>
  </si>
  <si>
    <t>11 2 04 99990</t>
  </si>
  <si>
    <t>11 3 02 99990</t>
  </si>
  <si>
    <t>Оплата по исполнительным листам к казне Окуловского муниципального района</t>
  </si>
  <si>
    <t>91 4 00 04930</t>
  </si>
  <si>
    <t>Муниципальная программа "Комплексное развитие сельских территорий Окуловского муниципального района на 2021-2025 годы"</t>
  </si>
  <si>
    <t>Обеспечение создания благоприятных инфраструктурных условий жизнедеятельности, направленных на благоустройство сельских территорий</t>
  </si>
  <si>
    <t>09 0 00 00000</t>
  </si>
  <si>
    <t>09 0 02 00000</t>
  </si>
  <si>
    <t>14 2 01 99990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</si>
  <si>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</si>
  <si>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14 6 02 L3041</t>
  </si>
  <si>
    <t>16 2 А1 00000</t>
  </si>
  <si>
    <t>Поддержка отрасли культуры (мероприятия по модернизации муниципальных детских школ искусств по видам искусств)</t>
  </si>
  <si>
    <t>16 2 А1 55193</t>
  </si>
  <si>
    <t>460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</si>
  <si>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</si>
  <si>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0310</t>
  </si>
  <si>
    <t>27 0 01 99990</t>
  </si>
  <si>
    <t>к решению Думы</t>
  </si>
  <si>
    <t>Общегосударственные вопросы</t>
  </si>
  <si>
    <t>Другие общегосударственные вопросы</t>
  </si>
  <si>
    <t>Муниципальная программа "Развитие системы управления муниципальным имуществом в Окуловском муниципальном районе на 2015-2023 годы"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</si>
  <si>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</si>
  <si>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</si>
  <si>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</si>
  <si>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</si>
  <si>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</si>
  <si>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Дошкольное образование</t>
  </si>
  <si>
    <t>Муниципальная программа "Развитие культуры и туризма в Окуловском муниципальном районе на 2020-2024 годы"</t>
  </si>
  <si>
    <t>Другие вопросы в области образования</t>
  </si>
  <si>
    <t>Культура, кинематография</t>
  </si>
  <si>
    <t>Культура</t>
  </si>
  <si>
    <t>Социальная политика</t>
  </si>
  <si>
    <t>Физическая культура и спорт</t>
  </si>
  <si>
    <t>Обслуживание государственного и муниципального долга</t>
  </si>
  <si>
    <t>изменения</t>
  </si>
  <si>
    <t>Налоговые и неналоговые доходы  (проект)</t>
  </si>
  <si>
    <t>Безвозмездные поступления  (проект )</t>
  </si>
  <si>
    <t>итого Безвозмездные поступления от других бюджетов бюджетной системы Российской Федерации (проект)</t>
  </si>
  <si>
    <t xml:space="preserve">Дотации бюджетам субъектов Российской Федерации и муниципальных образований </t>
  </si>
  <si>
    <t>итого Дотации бюджетам субъектов Российской Федерации и муниципальных образований</t>
  </si>
  <si>
    <t>Субсидии бюджетам субъектов Российской Федерации и муниципальных образований (межбюджетные субсидии)</t>
  </si>
  <si>
    <t>итого Субсидии бюджетам субъектов Российской Федерации и муниципальных образований (межбюджетные субсидии)</t>
  </si>
  <si>
    <t>Субвенции бюджетам субъектов Российской Федерации и муниципальных образований</t>
  </si>
  <si>
    <t>итого Субвенции бюджетам субъектов Российской Федерации и муниципальных образований</t>
  </si>
  <si>
    <t>Иные межбюджетные трансферты</t>
  </si>
  <si>
    <t xml:space="preserve">изменения                               </t>
  </si>
  <si>
    <t>итого Иные межбюджетные трансферты</t>
  </si>
  <si>
    <t>в т.ч.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</si>
  <si>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итого Межбюджетные трансферты, передаваемые бюджетам муниципальных районов из бюджетов поселений </t>
  </si>
  <si>
    <t>итого доходов  (проект)</t>
  </si>
  <si>
    <t>Дефицит (проект)</t>
  </si>
  <si>
    <t>изменения всего</t>
  </si>
  <si>
    <t>Изменение прочих остатков средств бюджетов муниципальных районов</t>
  </si>
  <si>
    <t>увеличение</t>
  </si>
  <si>
    <t>уменьшение</t>
  </si>
  <si>
    <r>
      <t xml:space="preserve">Источники внутреннего финансирования дефицита </t>
    </r>
    <r>
      <rPr>
        <sz val="12"/>
        <rFont val="Times New Roman"/>
        <family val="1"/>
        <charset val="204"/>
      </rPr>
      <t>(проект)</t>
    </r>
  </si>
  <si>
    <t>Всего доходов  с учетом дефицита (проект)</t>
  </si>
  <si>
    <t>РАСХОДЫ</t>
  </si>
  <si>
    <t>Администрация района</t>
  </si>
  <si>
    <t>Общегосударственные вопросы (проект)</t>
  </si>
  <si>
    <r>
      <t>Национальная оборона</t>
    </r>
    <r>
      <rPr>
        <sz val="12"/>
        <color indexed="8"/>
        <rFont val="Times New Roman"/>
        <family val="1"/>
        <charset val="204"/>
      </rPr>
      <t xml:space="preserve"> (проект )</t>
    </r>
  </si>
  <si>
    <r>
      <t>Национальная безопасность и правоохранительная деятельность</t>
    </r>
    <r>
      <rPr>
        <sz val="12"/>
        <color indexed="8"/>
        <rFont val="Times New Roman"/>
        <family val="1"/>
        <charset val="204"/>
      </rPr>
      <t xml:space="preserve">  (проект )</t>
    </r>
  </si>
  <si>
    <t>Комитет образования</t>
  </si>
  <si>
    <r>
      <t>Национальная экономика</t>
    </r>
    <r>
      <rPr>
        <sz val="12"/>
        <color indexed="8"/>
        <rFont val="Times New Roman"/>
        <family val="1"/>
        <charset val="204"/>
      </rPr>
      <t xml:space="preserve"> (проект )</t>
    </r>
  </si>
  <si>
    <r>
      <t>Жилищно-коммунальное хозяйство</t>
    </r>
    <r>
      <rPr>
        <sz val="12"/>
        <color indexed="8"/>
        <rFont val="Times New Roman"/>
        <family val="1"/>
        <charset val="204"/>
      </rPr>
      <t xml:space="preserve"> (проект на Думу)</t>
    </r>
  </si>
  <si>
    <t>Образование (проект )</t>
  </si>
  <si>
    <r>
      <t xml:space="preserve">Культура, кинематография </t>
    </r>
    <r>
      <rPr>
        <sz val="12"/>
        <color indexed="8"/>
        <rFont val="Times New Roman"/>
        <family val="1"/>
        <charset val="204"/>
      </rPr>
      <t>(проект)</t>
    </r>
  </si>
  <si>
    <r>
      <t xml:space="preserve">Социальная политика </t>
    </r>
    <r>
      <rPr>
        <sz val="12"/>
        <color indexed="8"/>
        <rFont val="Times New Roman"/>
        <family val="1"/>
        <charset val="204"/>
      </rPr>
      <t xml:space="preserve"> (проект )</t>
    </r>
  </si>
  <si>
    <r>
      <t xml:space="preserve">Физическая культура и спорт </t>
    </r>
    <r>
      <rPr>
        <sz val="12"/>
        <color indexed="8"/>
        <rFont val="Times New Roman"/>
        <family val="1"/>
        <charset val="204"/>
      </rPr>
      <t>(проект)</t>
    </r>
  </si>
  <si>
    <r>
      <t>Обслуживание государственного и муниципального долга</t>
    </r>
    <r>
      <rPr>
        <sz val="12"/>
        <color indexed="8"/>
        <rFont val="Times New Roman"/>
        <family val="1"/>
        <charset val="204"/>
      </rPr>
      <t xml:space="preserve"> (проект )</t>
    </r>
  </si>
  <si>
    <r>
      <t xml:space="preserve">Межбюджетные трансферты общего характера бюджетам Субъектов Российской Федерации и муниципальных образований </t>
    </r>
    <r>
      <rPr>
        <sz val="12"/>
        <color indexed="8"/>
        <rFont val="Times New Roman"/>
        <family val="1"/>
        <charset val="204"/>
      </rPr>
      <t>(проект)</t>
    </r>
  </si>
  <si>
    <r>
      <t xml:space="preserve">ВСЕГО РАСХОДОВ </t>
    </r>
    <r>
      <rPr>
        <sz val="12"/>
        <rFont val="Times New Roman"/>
        <family val="1"/>
        <charset val="204"/>
      </rPr>
      <t xml:space="preserve"> (проект)</t>
    </r>
  </si>
  <si>
    <t>Кредиты кредитных организаций в валюте Российской Федерации</t>
  </si>
  <si>
    <t>Муниципальная программа «Обеспечение безопасности гидротехнического сооружения «Плотина «Горнешно» на р.Боровна Окуловского муниципального района на 2021 – 2023 годы»</t>
  </si>
  <si>
    <t>Проведение  ремонта ГТС «Плотина «Горнешно»  (исполнение решения Окуловского районного суда от 14 мая 2020г.)</t>
  </si>
  <si>
    <t xml:space="preserve">Комитет культуры и туризма </t>
  </si>
  <si>
    <t>Развитие дошкольного образования, создание условий для раннего развития детей в возрасте до 3 лет</t>
  </si>
  <si>
    <t>в том числе:</t>
  </si>
  <si>
    <t>Расходы на материально-техническое обеспечение для лицензирования образовательной деятельности по образовательным программам дошкольного образования детского сада, находящегося по адресу: г. Окуловка, ул. Кропоткина, зд. 2б</t>
  </si>
  <si>
    <t xml:space="preserve">Строительство (пристрой) и (или) выкуп зданий образовательных организаций, осуществляющих образовательную деятельность по образовательным программам дошкольного образования за счет иных межбюджетных трансфертов бюджетам муниципальных районов, достигших роста поступлений в областной бюджет налоговых доходов, на 2019-2020 годы </t>
  </si>
  <si>
    <t>Разработка проектно-сметной документации на капитальный ремонт ГТС «Плотина «Горнешно»</t>
  </si>
  <si>
    <t>Софинансирование расходов на реализацию мероприятий подпрограммы «Водоснабжение и водоотведение в Окуловском муниципальном районе на 2018-2023 годы»  в области водоснабжения и водоотведения</t>
  </si>
  <si>
    <t>Перепрофилирование групп для детей дошкольного возраста в группы для детей раннего возраста в городских дошкольных образовательных организациях</t>
  </si>
  <si>
    <t>Софинансирование расходов на реализацию муниципального проекта "Твой школьный бюджет"</t>
  </si>
  <si>
    <t>Приложение 18</t>
  </si>
  <si>
    <t>Программа муниципальных внутренних заимствований Окуловского муниципального района   на 2021 год и на плановый период 2022 и 2023 годов</t>
  </si>
  <si>
    <t>Внутренние заимствования (привлечение/погашение)</t>
  </si>
  <si>
    <t>Всего заимствования</t>
  </si>
  <si>
    <t>-привлечение</t>
  </si>
  <si>
    <t>-погашение</t>
  </si>
  <si>
    <t xml:space="preserve">Бюджетные кредиты от других бюджетов бюджетной системы Российской Федерации </t>
  </si>
  <si>
    <t xml:space="preserve"> погашение задолженности по бюджетным кредитам, выданным из областного бюджета бюджету Окуловского муниципального района</t>
  </si>
  <si>
    <t>из них:</t>
  </si>
  <si>
    <t>на частичное покрытие дефицита бюджета Окуловского муниципального района по Соглашениям:</t>
  </si>
  <si>
    <t>от 30.09.2019 № 02-32/19-18</t>
  </si>
  <si>
    <t>от  26.03.2018 №02-32/18-07</t>
  </si>
  <si>
    <t>от 07.08.2018 №02-32/18-35</t>
  </si>
  <si>
    <t>от 19.10.2018 №02-32/18-51</t>
  </si>
  <si>
    <t>от 19.02.2020 № 02-32/20-1</t>
  </si>
  <si>
    <t>измен</t>
  </si>
  <si>
    <t>04 0 00 99990</t>
  </si>
  <si>
    <t>15 1 01 S2370</t>
  </si>
  <si>
    <t>Формирование муниципальных дорожных фондов за счет субсидий из областного бюджета</t>
  </si>
  <si>
    <t>Муниципальная программа "Строительство дошкольных образовательных организаций на территории Окуловского муниципального района на 2018-2021 годы"</t>
  </si>
  <si>
    <t xml:space="preserve"> 33 0 Р2 75250</t>
  </si>
  <si>
    <t>16 1 04 02010</t>
  </si>
  <si>
    <t>14 1 03 S2230</t>
  </si>
  <si>
    <t>14 1 01 00000</t>
  </si>
  <si>
    <t>14 1 01 04030</t>
  </si>
  <si>
    <t>33 0 00 00000</t>
  </si>
  <si>
    <t>33 0 Р2 00000</t>
  </si>
  <si>
    <t xml:space="preserve"> 33 0 Р2 75251</t>
  </si>
  <si>
    <t>Снос нежилых зданий (сооружений), находящихся в муниципальной собственности  муниципального образования «Окуловский муниципальный район», техническое состояние которых не соответствует требованиям действующих нормативно-технических документов, правил и регламентов</t>
  </si>
  <si>
    <t xml:space="preserve">Строительство (пристрой) и (или) выкуп зданий образовательных организаций, осуществляющих образовательную деятельность по образовательным программам дошкольного образования за счет средств бюджета муниципального района </t>
  </si>
  <si>
    <t>Расходы на материально-техническое обеспечение для лицензирования образовательной деятельности по образовательным программам дошкольного образования детского сада, находящегося по адресу: г. Окуловка, ул. Кропоткина, зд. 2б за счет средств бюджета муниципального района</t>
  </si>
  <si>
    <t>Федеральный проект "Содействие занятости"</t>
  </si>
  <si>
    <t>Подготовка и проведение Всероссийской переписи населения</t>
  </si>
  <si>
    <t>Реализация мероприятий муниципальных программ в области водоснабжения и водоотведения</t>
  </si>
  <si>
    <t>Создание современной лаборатории по химии на базе муниципального автономного образовательного учреждения "Средняя школа №3 г.Окуловка"</t>
  </si>
  <si>
    <t>Создание кабинета технологии (поварское дело, швейное дело, автодело), цифровой библиотеки, кабинета легоконструирования и робототехники на базе муниципального автономного образовательного учреждения "Средняя школа №1 г.Окуловка"</t>
  </si>
  <si>
    <t>Разработка проектно-сметной документации на капитальный ремонт муниципального автономного образовательного учреждения "Средняя школа №3 г.Окуловка"</t>
  </si>
  <si>
    <t>Реновация (капитальный ремонт и реставрация с заменой технологического оборудования выявленного объекта культурного наследия "Здание купеческого клуба"), расположенного по адресу: г.Окуловка, ул. Ленина, д.51</t>
  </si>
  <si>
    <t>16 1 04 02030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</si>
  <si>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 (892 218 60010 05 0000 150)</t>
  </si>
  <si>
    <t xml:space="preserve">ИТОГО </t>
  </si>
  <si>
    <t>ИТОГО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</si>
  <si>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  (892 219 60010 05 0000 150)</t>
  </si>
  <si>
    <t>Иные межбюджетные трансферты  бюджетам поселений на проведение мероприятий, планируемых к реализации в рамках трехстороннего Соглашения о сотрудничестве в области социально-экономического развития муниципального образования «Окуловский муниципальный район» Новгородской области от 08.04.2019 №01-46/100. заключенного между Правительством Новгородской области, Администрацией Окуловского муниципального района и обществом с ограниченной ответственностью «СПЛАТ ГЛОБАЛ»</t>
  </si>
  <si>
    <t>012027525P</t>
  </si>
  <si>
    <t>04 0 03 03510</t>
  </si>
  <si>
    <t>04 0 03 00000</t>
  </si>
  <si>
    <t>04 0 03 99990</t>
  </si>
  <si>
    <t>91 4 00 54690</t>
  </si>
  <si>
    <t>15 1 02 72370</t>
  </si>
  <si>
    <t>15 1 02 S2370</t>
  </si>
  <si>
    <t>15 1 01 72370</t>
  </si>
  <si>
    <t>0113 1000304910 850</t>
  </si>
  <si>
    <t xml:space="preserve">14 1 03 75252 </t>
  </si>
  <si>
    <t xml:space="preserve">14 1 03 75253 </t>
  </si>
  <si>
    <t>14 6 02 75254</t>
  </si>
  <si>
    <t xml:space="preserve"> 330Р2S5250</t>
  </si>
  <si>
    <t xml:space="preserve"> 330Р2S5251</t>
  </si>
  <si>
    <t xml:space="preserve">Разработка научно-проектной документации на объект реновации (капитальный ремонт с заменой технологического оборудования  и реставрации выявленного объекта культурного наследия "Здание купеческого клуба"), расположенного по адресу: г.Окуловка, ул. Ленина, д.51  </t>
  </si>
  <si>
    <t>540</t>
  </si>
  <si>
    <t>Финансовое обеспечение деятельности центров образования естественно-научной и технологической направленностей в муниципальных общеобразовательных организациях области, расположенных в сельской местности и малых городах</t>
  </si>
  <si>
    <t>Финансовое обеспечение деятельности центров образования цифрового и гуманитарного профилей в общеобразовательных муниципальных организациях</t>
  </si>
  <si>
    <t>Финансовое обеспечение внедрения и функционирования целевой модели цифровой образовательной среды в общеобразовательных муниципальных организациях области</t>
  </si>
  <si>
    <t>14 1 E1 71370</t>
  </si>
  <si>
    <t>14 1 E1 72330</t>
  </si>
  <si>
    <t>14 1 E4 71380</t>
  </si>
  <si>
    <t>проект 2021</t>
  </si>
  <si>
    <t>0113 1000399990 244</t>
  </si>
  <si>
    <t>Технологическое присоединение к электрическим сетям объекта реновации (капитального ремеонта и реставрации с заменой технологического оборудования выявленного объекта культурного наследия "Здание купеческого клуба"), расположенного по адресу: Новгородская область г.Окуловка, ул.Ленина, д.51</t>
  </si>
  <si>
    <t xml:space="preserve">Разработка проектно-сметной документации на капитальный ремонт здания "Дом культуры",  расположенного по адресу: п.Боровенка, ул.Кооперативная , д.7 </t>
  </si>
  <si>
    <t>16 1 04 0331A</t>
  </si>
  <si>
    <t>09 0 02 03520</t>
  </si>
  <si>
    <t>Налоговые и неналоговые доходы (в ред. решения от 27.05.2021 №56)</t>
  </si>
  <si>
    <t>Безвозмездные поступления ( (в ред. решения  от 27.05.2021 №56)</t>
  </si>
  <si>
    <t>Безвозмездные поступления от других бюджетов бюджетной системы Российской Федерации (в ред. решения  от 27.05.2021 №56)</t>
  </si>
  <si>
    <t>итого доходов  (в ред. решения от 27.05.2021 №56)</t>
  </si>
  <si>
    <t>Источники внутреннего финансирования дефицита (в ред. решения от 27.05.2021 №56)</t>
  </si>
  <si>
    <t>Дефицит (в ред. решения от 27.05.2021 №56)</t>
  </si>
  <si>
    <t>Всего доходов  с учетом дефицита   (в ред. решения от 27.05.2021 №56)</t>
  </si>
  <si>
    <t>ВСЕГО РАСХОДОВ   (в ред. решения от 27.05.2021 №56)</t>
  </si>
  <si>
    <t>0113 2700199990 240</t>
  </si>
  <si>
    <t>0113 9140004980 853</t>
  </si>
  <si>
    <t>0113 9140004980 831</t>
  </si>
  <si>
    <t>0412 1000399990 244</t>
  </si>
  <si>
    <t>Другие вопросы в области национальной экономики</t>
  </si>
  <si>
    <t>Защита населения и территории от чрезвычайных ситуаций природного и техногенного характера, пожарная безопасность</t>
  </si>
  <si>
    <t>0310 0400303510 240</t>
  </si>
  <si>
    <t>0113 1000399990 850</t>
  </si>
  <si>
    <t>0709 1460303240 240</t>
  </si>
  <si>
    <t>Расчет - обоснование по внесению изменений в  проект решения от 28.12.2020 №26  "О бюджете Окуловского муниципального района на 2021 год и на плановый период 2022 и 2023 годов  (проект на июнь 2021)</t>
  </si>
  <si>
    <t>Расходы по оплате предоставляемых органам местного самоуправления муниципального района данных статистических показателей, характеризующих состояние экономики и социальной сферы муниципального района в порядке, установленном Правительством Российской Федерации</t>
  </si>
</sst>
</file>

<file path=xl/styles.xml><?xml version="1.0" encoding="utf-8"?>
<styleSheet xmlns="http://schemas.openxmlformats.org/spreadsheetml/2006/main">
  <fonts count="29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Arial Cyr"/>
    </font>
    <font>
      <sz val="12"/>
      <color indexed="8"/>
      <name val="Times New Roman"/>
      <family val="1"/>
      <charset val="204"/>
    </font>
    <font>
      <b/>
      <sz val="10"/>
      <color rgb="FF000000"/>
      <name val="Arial Cyr"/>
    </font>
    <font>
      <b/>
      <sz val="10"/>
      <color indexed="8"/>
      <name val="Arial Cyr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Arial Cyr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0"/>
      <color rgb="FF000000"/>
      <name val="Arial Cyr"/>
      <family val="2"/>
    </font>
    <font>
      <sz val="12"/>
      <color indexed="8"/>
      <name val="Calibri"/>
      <family val="2"/>
      <charset val="204"/>
    </font>
    <font>
      <b/>
      <sz val="10"/>
      <color indexed="8"/>
      <name val="Arial Cyr"/>
      <family val="2"/>
    </font>
    <font>
      <b/>
      <sz val="12"/>
      <color indexed="8"/>
      <name val="Calibri"/>
      <family val="2"/>
      <charset val="204"/>
    </font>
    <font>
      <sz val="12"/>
      <name val="Times New Roman CYR"/>
      <family val="1"/>
      <charset val="204"/>
    </font>
    <font>
      <sz val="11"/>
      <color theme="1"/>
      <name val="Segoe UI"/>
      <family val="2"/>
    </font>
    <font>
      <b/>
      <sz val="14"/>
      <name val="Times New Roman"/>
      <family val="1"/>
      <charset val="204"/>
    </font>
    <font>
      <sz val="11"/>
      <name val="Calibri"/>
      <family val="2"/>
      <scheme val="minor"/>
    </font>
    <font>
      <sz val="12"/>
      <color rgb="FF444444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3"/>
      <color theme="1"/>
      <name val="Times New Roman"/>
      <family val="1"/>
      <charset val="204"/>
    </font>
    <font>
      <i/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indexed="43"/>
      </patternFill>
    </fill>
    <fill>
      <patternFill patternType="solid">
        <fgColor rgb="FFFFFF99"/>
        <bgColor auto="1"/>
      </patternFill>
    </fill>
    <fill>
      <patternFill patternType="solid">
        <fgColor rgb="FFCCFFFF"/>
        <bgColor auto="1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27">
    <xf numFmtId="0" fontId="0" fillId="0" borderId="0"/>
    <xf numFmtId="49" fontId="3" fillId="0" borderId="2">
      <alignment horizontal="center" vertical="top" shrinkToFit="1"/>
    </xf>
    <xf numFmtId="4" fontId="5" fillId="2" borderId="4">
      <alignment horizontal="right" vertical="top" shrinkToFit="1"/>
    </xf>
    <xf numFmtId="0" fontId="3" fillId="0" borderId="0">
      <alignment horizontal="left" wrapText="1"/>
    </xf>
    <xf numFmtId="4" fontId="5" fillId="3" borderId="4">
      <alignment horizontal="right" vertical="top" shrinkToFit="1"/>
    </xf>
    <xf numFmtId="0" fontId="6" fillId="0" borderId="2">
      <alignment vertical="top" wrapText="1"/>
    </xf>
    <xf numFmtId="0" fontId="6" fillId="0" borderId="5">
      <alignment horizontal="right"/>
    </xf>
    <xf numFmtId="0" fontId="9" fillId="0" borderId="0">
      <alignment horizontal="right"/>
    </xf>
    <xf numFmtId="0" fontId="9" fillId="0" borderId="4">
      <alignment horizontal="center" vertical="center" wrapText="1"/>
    </xf>
    <xf numFmtId="0" fontId="5" fillId="0" borderId="7">
      <alignment horizontal="right"/>
    </xf>
    <xf numFmtId="4" fontId="6" fillId="4" borderId="2">
      <alignment horizontal="right" vertical="top" shrinkToFit="1"/>
    </xf>
    <xf numFmtId="0" fontId="13" fillId="0" borderId="0"/>
    <xf numFmtId="4" fontId="14" fillId="5" borderId="4">
      <alignment horizontal="right" vertical="top" shrinkToFit="1"/>
    </xf>
    <xf numFmtId="4" fontId="14" fillId="6" borderId="4">
      <alignment horizontal="right" vertical="top" shrinkToFit="1"/>
    </xf>
    <xf numFmtId="4" fontId="14" fillId="5" borderId="7">
      <alignment horizontal="right" vertical="top" shrinkToFit="1"/>
    </xf>
    <xf numFmtId="4" fontId="14" fillId="6" borderId="7">
      <alignment horizontal="right" vertical="top" shrinkToFit="1"/>
    </xf>
    <xf numFmtId="4" fontId="14" fillId="5" borderId="4">
      <alignment horizontal="right" vertical="top" shrinkToFit="1"/>
    </xf>
    <xf numFmtId="4" fontId="14" fillId="6" borderId="4">
      <alignment horizontal="right" vertical="top" shrinkToFit="1"/>
    </xf>
    <xf numFmtId="4" fontId="14" fillId="5" borderId="4">
      <alignment horizontal="right" vertical="top" shrinkToFit="1"/>
    </xf>
    <xf numFmtId="4" fontId="14" fillId="6" borderId="4">
      <alignment horizontal="right" vertical="top" shrinkToFit="1"/>
    </xf>
    <xf numFmtId="1" fontId="9" fillId="0" borderId="4">
      <alignment horizontal="center" shrinkToFit="1"/>
    </xf>
    <xf numFmtId="0" fontId="5" fillId="0" borderId="4">
      <alignment vertical="top" wrapText="1"/>
    </xf>
    <xf numFmtId="0" fontId="16" fillId="0" borderId="2">
      <alignment vertical="top" wrapText="1"/>
    </xf>
    <xf numFmtId="0" fontId="19" fillId="0" borderId="0"/>
    <xf numFmtId="0" fontId="5" fillId="0" borderId="7">
      <alignment horizontal="right"/>
    </xf>
    <xf numFmtId="0" fontId="9" fillId="0" borderId="0"/>
    <xf numFmtId="0" fontId="21" fillId="0" borderId="0"/>
  </cellStyleXfs>
  <cellXfs count="225">
    <xf numFmtId="0" fontId="0" fillId="0" borderId="0" xfId="0"/>
    <xf numFmtId="0" fontId="1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4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4" fontId="7" fillId="0" borderId="1" xfId="0" applyNumberFormat="1" applyFont="1" applyFill="1" applyBorder="1" applyAlignment="1">
      <alignment horizontal="center" wrapText="1"/>
    </xf>
    <xf numFmtId="4" fontId="4" fillId="0" borderId="1" xfId="0" applyNumberFormat="1" applyFont="1" applyFill="1" applyBorder="1" applyAlignment="1">
      <alignment horizontal="center" wrapText="1" shrinkToFit="1"/>
    </xf>
    <xf numFmtId="0" fontId="15" fillId="0" borderId="0" xfId="0" applyFont="1" applyFill="1" applyBorder="1" applyAlignment="1"/>
    <xf numFmtId="0" fontId="4" fillId="0" borderId="1" xfId="0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 wrapText="1" shrinkToFit="1"/>
    </xf>
    <xf numFmtId="4" fontId="2" fillId="0" borderId="1" xfId="0" applyNumberFormat="1" applyFont="1" applyFill="1" applyBorder="1" applyAlignment="1">
      <alignment horizontal="center" wrapText="1" shrinkToFit="1"/>
    </xf>
    <xf numFmtId="49" fontId="4" fillId="0" borderId="1" xfId="0" applyNumberFormat="1" applyFont="1" applyFill="1" applyBorder="1" applyAlignment="1">
      <alignment horizontal="center" wrapText="1" shrinkToFit="1"/>
    </xf>
    <xf numFmtId="0" fontId="4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2" fillId="0" borderId="0" xfId="0" applyFont="1" applyFill="1" applyBorder="1" applyAlignment="1">
      <alignment wrapText="1"/>
    </xf>
    <xf numFmtId="2" fontId="8" fillId="0" borderId="4" xfId="21" applyNumberFormat="1" applyFont="1" applyFill="1" applyProtection="1">
      <alignment vertical="top" wrapText="1"/>
    </xf>
    <xf numFmtId="49" fontId="2" fillId="0" borderId="1" xfId="0" applyNumberFormat="1" applyFont="1" applyFill="1" applyBorder="1" applyAlignment="1">
      <alignment horizontal="center" shrinkToFit="1"/>
    </xf>
    <xf numFmtId="0" fontId="7" fillId="0" borderId="1" xfId="0" applyFont="1" applyFill="1" applyBorder="1" applyAlignment="1">
      <alignment horizontal="center"/>
    </xf>
    <xf numFmtId="0" fontId="17" fillId="0" borderId="0" xfId="0" applyFont="1" applyFill="1" applyBorder="1" applyAlignment="1"/>
    <xf numFmtId="4" fontId="15" fillId="0" borderId="0" xfId="0" applyNumberFormat="1" applyFont="1" applyFill="1" applyBorder="1" applyAlignment="1"/>
    <xf numFmtId="0" fontId="1" fillId="0" borderId="1" xfId="0" applyFont="1" applyFill="1" applyBorder="1" applyAlignment="1">
      <alignment wrapText="1"/>
    </xf>
    <xf numFmtId="49" fontId="1" fillId="0" borderId="1" xfId="0" applyNumberFormat="1" applyFont="1" applyFill="1" applyBorder="1" applyAlignment="1">
      <alignment horizontal="center" wrapText="1"/>
    </xf>
    <xf numFmtId="4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2" fontId="10" fillId="0" borderId="4" xfId="21" applyNumberFormat="1" applyFont="1" applyFill="1" applyProtection="1">
      <alignment vertical="top" wrapText="1"/>
    </xf>
    <xf numFmtId="1" fontId="8" fillId="0" borderId="4" xfId="5" applyNumberFormat="1" applyFont="1" applyFill="1" applyBorder="1" applyAlignment="1" applyProtection="1">
      <alignment horizontal="center" shrinkToFit="1"/>
    </xf>
    <xf numFmtId="0" fontId="11" fillId="0" borderId="0" xfId="0" applyFont="1" applyFill="1" applyBorder="1" applyAlignment="1">
      <alignment wrapText="1"/>
    </xf>
    <xf numFmtId="1" fontId="10" fillId="0" borderId="4" xfId="5" applyNumberFormat="1" applyFont="1" applyFill="1" applyBorder="1" applyAlignment="1" applyProtection="1">
      <alignment horizontal="center" shrinkToFit="1"/>
    </xf>
    <xf numFmtId="0" fontId="4" fillId="0" borderId="1" xfId="0" applyFont="1" applyFill="1" applyBorder="1" applyAlignment="1">
      <alignment horizontal="left" wrapText="1"/>
    </xf>
    <xf numFmtId="2" fontId="8" fillId="0" borderId="4" xfId="21" applyNumberFormat="1" applyFont="1" applyFill="1" applyAlignment="1" applyProtection="1">
      <alignment horizontal="left" wrapText="1"/>
    </xf>
    <xf numFmtId="0" fontId="4" fillId="0" borderId="0" xfId="0" applyFont="1" applyFill="1" applyBorder="1" applyAlignment="1">
      <alignment wrapText="1"/>
    </xf>
    <xf numFmtId="2" fontId="8" fillId="0" borderId="4" xfId="21" applyNumberFormat="1" applyFont="1" applyFill="1" applyAlignment="1" applyProtection="1">
      <alignment wrapText="1"/>
    </xf>
    <xf numFmtId="0" fontId="8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wrapText="1"/>
    </xf>
    <xf numFmtId="0" fontId="4" fillId="0" borderId="1" xfId="3" applyNumberFormat="1" applyFont="1" applyFill="1" applyBorder="1" applyAlignment="1" applyProtection="1">
      <alignment wrapText="1"/>
    </xf>
    <xf numFmtId="49" fontId="4" fillId="0" borderId="1" xfId="3" applyNumberFormat="1" applyFont="1" applyFill="1" applyBorder="1" applyAlignment="1" applyProtection="1">
      <alignment wrapText="1"/>
    </xf>
    <xf numFmtId="49" fontId="4" fillId="0" borderId="3" xfId="3" applyNumberFormat="1" applyFont="1" applyFill="1" applyBorder="1" applyAlignment="1" applyProtection="1">
      <alignment wrapText="1"/>
    </xf>
    <xf numFmtId="4" fontId="2" fillId="0" borderId="1" xfId="0" applyNumberFormat="1" applyFont="1" applyFill="1" applyBorder="1" applyAlignment="1">
      <alignment horizontal="center" shrinkToFit="1"/>
    </xf>
    <xf numFmtId="49" fontId="4" fillId="0" borderId="1" xfId="0" applyNumberFormat="1" applyFont="1" applyFill="1" applyBorder="1" applyAlignment="1">
      <alignment horizontal="center" shrinkToFit="1"/>
    </xf>
    <xf numFmtId="4" fontId="4" fillId="0" borderId="1" xfId="0" applyNumberFormat="1" applyFont="1" applyFill="1" applyBorder="1" applyAlignment="1">
      <alignment horizontal="center" shrinkToFit="1"/>
    </xf>
    <xf numFmtId="0" fontId="4" fillId="0" borderId="1" xfId="22" applyNumberFormat="1" applyFont="1" applyFill="1" applyBorder="1" applyAlignment="1" applyProtection="1">
      <alignment horizontal="left" wrapText="1"/>
    </xf>
    <xf numFmtId="49" fontId="4" fillId="0" borderId="1" xfId="1" applyNumberFormat="1" applyFont="1" applyFill="1" applyBorder="1" applyAlignment="1" applyProtection="1">
      <alignment horizontal="center" shrinkToFit="1"/>
    </xf>
    <xf numFmtId="4" fontId="1" fillId="0" borderId="1" xfId="0" applyNumberFormat="1" applyFont="1" applyFill="1" applyBorder="1" applyAlignment="1">
      <alignment horizontal="right" shrinkToFit="1"/>
    </xf>
    <xf numFmtId="0" fontId="4" fillId="0" borderId="9" xfId="0" applyFont="1" applyFill="1" applyBorder="1" applyAlignment="1">
      <alignment wrapText="1"/>
    </xf>
    <xf numFmtId="0" fontId="4" fillId="0" borderId="9" xfId="0" applyFont="1" applyFill="1" applyBorder="1" applyAlignment="1">
      <alignment horizontal="center"/>
    </xf>
    <xf numFmtId="49" fontId="4" fillId="0" borderId="9" xfId="0" applyNumberFormat="1" applyFont="1" applyFill="1" applyBorder="1" applyAlignment="1">
      <alignment horizontal="center" wrapText="1" shrinkToFit="1"/>
    </xf>
    <xf numFmtId="4" fontId="4" fillId="0" borderId="9" xfId="0" applyNumberFormat="1" applyFont="1" applyFill="1" applyBorder="1" applyAlignment="1">
      <alignment horizontal="center" wrapText="1" shrinkToFit="1"/>
    </xf>
    <xf numFmtId="49" fontId="4" fillId="0" borderId="1" xfId="0" applyNumberFormat="1" applyFont="1" applyFill="1" applyBorder="1" applyAlignment="1">
      <alignment horizontal="center"/>
    </xf>
    <xf numFmtId="4" fontId="4" fillId="0" borderId="1" xfId="0" applyNumberFormat="1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center"/>
    </xf>
    <xf numFmtId="0" fontId="4" fillId="0" borderId="8" xfId="0" applyFont="1" applyFill="1" applyBorder="1" applyAlignment="1">
      <alignment wrapText="1"/>
    </xf>
    <xf numFmtId="49" fontId="8" fillId="0" borderId="3" xfId="0" applyNumberFormat="1" applyFont="1" applyFill="1" applyBorder="1" applyAlignment="1">
      <alignment horizontal="left" vertical="top" wrapText="1"/>
    </xf>
    <xf numFmtId="49" fontId="8" fillId="0" borderId="3" xfId="0" applyNumberFormat="1" applyFont="1" applyFill="1" applyBorder="1" applyAlignment="1">
      <alignment horizontal="left" wrapText="1"/>
    </xf>
    <xf numFmtId="0" fontId="8" fillId="0" borderId="4" xfId="3" applyNumberFormat="1" applyFont="1" applyFill="1" applyBorder="1" applyAlignment="1" applyProtection="1">
      <alignment vertical="top" wrapText="1"/>
    </xf>
    <xf numFmtId="0" fontId="4" fillId="0" borderId="12" xfId="3" applyNumberFormat="1" applyFont="1" applyFill="1" applyBorder="1" applyAlignment="1" applyProtection="1">
      <alignment wrapText="1"/>
    </xf>
    <xf numFmtId="1" fontId="4" fillId="0" borderId="12" xfId="1" applyNumberFormat="1" applyFont="1" applyFill="1" applyBorder="1" applyAlignment="1" applyProtection="1">
      <alignment horizontal="center" shrinkToFit="1"/>
    </xf>
    <xf numFmtId="0" fontId="4" fillId="0" borderId="2" xfId="3" applyNumberFormat="1" applyFont="1" applyFill="1" applyBorder="1" applyAlignment="1" applyProtection="1">
      <alignment wrapText="1"/>
    </xf>
    <xf numFmtId="1" fontId="4" fillId="0" borderId="2" xfId="1" applyNumberFormat="1" applyFont="1" applyFill="1" applyBorder="1" applyAlignment="1" applyProtection="1">
      <alignment horizontal="center" shrinkToFit="1"/>
    </xf>
    <xf numFmtId="0" fontId="8" fillId="0" borderId="0" xfId="0" applyFont="1" applyFill="1" applyBorder="1" applyAlignment="1">
      <alignment wrapText="1"/>
    </xf>
    <xf numFmtId="49" fontId="2" fillId="0" borderId="11" xfId="3" applyNumberFormat="1" applyFont="1" applyFill="1" applyBorder="1" applyAlignment="1" applyProtection="1">
      <alignment wrapText="1"/>
    </xf>
    <xf numFmtId="49" fontId="4" fillId="0" borderId="0" xfId="3" applyNumberFormat="1" applyFont="1" applyFill="1" applyBorder="1" applyAlignment="1" applyProtection="1">
      <alignment wrapText="1"/>
    </xf>
    <xf numFmtId="3" fontId="4" fillId="0" borderId="1" xfId="0" applyNumberFormat="1" applyFont="1" applyFill="1" applyBorder="1" applyAlignment="1">
      <alignment horizontal="center"/>
    </xf>
    <xf numFmtId="0" fontId="18" fillId="0" borderId="1" xfId="0" applyFont="1" applyFill="1" applyBorder="1" applyAlignment="1">
      <alignment horizontal="left" vertical="top" wrapText="1"/>
    </xf>
    <xf numFmtId="2" fontId="4" fillId="0" borderId="1" xfId="0" applyNumberFormat="1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 shrinkToFit="1"/>
    </xf>
    <xf numFmtId="0" fontId="2" fillId="0" borderId="3" xfId="0" applyNumberFormat="1" applyFont="1" applyFill="1" applyBorder="1" applyAlignment="1">
      <alignment horizontal="left" wrapText="1"/>
    </xf>
    <xf numFmtId="4" fontId="2" fillId="0" borderId="3" xfId="0" applyNumberFormat="1" applyFont="1" applyFill="1" applyBorder="1" applyAlignment="1">
      <alignment horizontal="right" wrapText="1"/>
    </xf>
    <xf numFmtId="4" fontId="2" fillId="0" borderId="1" xfId="0" applyNumberFormat="1" applyFont="1" applyFill="1" applyBorder="1" applyAlignment="1">
      <alignment horizontal="right" wrapText="1"/>
    </xf>
    <xf numFmtId="0" fontId="7" fillId="0" borderId="3" xfId="0" applyNumberFormat="1" applyFont="1" applyFill="1" applyBorder="1" applyAlignment="1">
      <alignment horizontal="left" wrapText="1"/>
    </xf>
    <xf numFmtId="4" fontId="7" fillId="0" borderId="3" xfId="0" applyNumberFormat="1" applyFont="1" applyFill="1" applyBorder="1" applyAlignment="1">
      <alignment horizontal="right" wrapText="1"/>
    </xf>
    <xf numFmtId="4" fontId="7" fillId="0" borderId="1" xfId="0" applyNumberFormat="1" applyFont="1" applyFill="1" applyBorder="1" applyAlignment="1">
      <alignment horizontal="right" wrapText="1"/>
    </xf>
    <xf numFmtId="4" fontId="1" fillId="0" borderId="1" xfId="0" applyNumberFormat="1" applyFont="1" applyFill="1" applyBorder="1" applyAlignment="1">
      <alignment horizontal="right" vertical="top" wrapText="1"/>
    </xf>
    <xf numFmtId="4" fontId="8" fillId="0" borderId="1" xfId="0" applyNumberFormat="1" applyFont="1" applyFill="1" applyBorder="1" applyAlignment="1">
      <alignment wrapText="1"/>
    </xf>
    <xf numFmtId="4" fontId="1" fillId="0" borderId="1" xfId="0" applyNumberFormat="1" applyFont="1" applyFill="1" applyBorder="1" applyAlignment="1">
      <alignment horizontal="right" wrapText="1"/>
    </xf>
    <xf numFmtId="0" fontId="7" fillId="0" borderId="1" xfId="0" applyNumberFormat="1" applyFont="1" applyFill="1" applyBorder="1" applyAlignment="1">
      <alignment horizontal="left" wrapText="1"/>
    </xf>
    <xf numFmtId="0" fontId="7" fillId="0" borderId="3" xfId="0" applyNumberFormat="1" applyFont="1" applyFill="1" applyBorder="1" applyAlignment="1">
      <alignment wrapText="1"/>
    </xf>
    <xf numFmtId="4" fontId="7" fillId="0" borderId="1" xfId="0" applyNumberFormat="1" applyFont="1" applyFill="1" applyBorder="1" applyAlignment="1">
      <alignment horizontal="right" vertical="top" wrapText="1"/>
    </xf>
    <xf numFmtId="4" fontId="1" fillId="0" borderId="1" xfId="0" applyNumberFormat="1" applyFont="1" applyFill="1" applyBorder="1" applyAlignment="1">
      <alignment horizontal="right"/>
    </xf>
    <xf numFmtId="4" fontId="7" fillId="0" borderId="1" xfId="0" applyNumberFormat="1" applyFont="1" applyFill="1" applyBorder="1" applyAlignment="1">
      <alignment horizontal="right"/>
    </xf>
    <xf numFmtId="0" fontId="7" fillId="0" borderId="1" xfId="0" applyNumberFormat="1" applyFont="1" applyFill="1" applyBorder="1" applyAlignment="1">
      <alignment wrapText="1"/>
    </xf>
    <xf numFmtId="0" fontId="1" fillId="0" borderId="1" xfId="0" applyNumberFormat="1" applyFont="1" applyFill="1" applyBorder="1" applyAlignment="1">
      <alignment wrapText="1"/>
    </xf>
    <xf numFmtId="0" fontId="24" fillId="0" borderId="1" xfId="0" applyFont="1" applyFill="1" applyBorder="1" applyAlignment="1">
      <alignment wrapText="1"/>
    </xf>
    <xf numFmtId="4" fontId="24" fillId="0" borderId="1" xfId="0" applyNumberFormat="1" applyFont="1" applyFill="1" applyBorder="1" applyAlignment="1">
      <alignment horizontal="right" wrapText="1"/>
    </xf>
    <xf numFmtId="0" fontId="8" fillId="0" borderId="1" xfId="3" applyNumberFormat="1" applyFont="1" applyFill="1" applyBorder="1" applyAlignment="1" applyProtection="1">
      <alignment vertical="top" wrapText="1"/>
    </xf>
    <xf numFmtId="4" fontId="4" fillId="0" borderId="1" xfId="1" applyNumberFormat="1" applyFont="1" applyFill="1" applyBorder="1" applyAlignment="1" applyProtection="1">
      <alignment shrinkToFit="1"/>
    </xf>
    <xf numFmtId="4" fontId="4" fillId="0" borderId="1" xfId="0" applyNumberFormat="1" applyFont="1" applyFill="1" applyBorder="1" applyAlignment="1">
      <alignment horizontal="right" wrapText="1"/>
    </xf>
    <xf numFmtId="0" fontId="2" fillId="0" borderId="3" xfId="0" applyFont="1" applyFill="1" applyBorder="1" applyAlignment="1">
      <alignment wrapText="1"/>
    </xf>
    <xf numFmtId="0" fontId="8" fillId="0" borderId="3" xfId="0" applyFont="1" applyFill="1" applyBorder="1" applyAlignment="1">
      <alignment wrapText="1"/>
    </xf>
    <xf numFmtId="4" fontId="8" fillId="0" borderId="1" xfId="0" applyNumberFormat="1" applyFont="1" applyFill="1" applyBorder="1" applyAlignment="1">
      <alignment horizontal="right" wrapText="1"/>
    </xf>
    <xf numFmtId="49" fontId="2" fillId="0" borderId="3" xfId="0" applyNumberFormat="1" applyFont="1" applyFill="1" applyBorder="1" applyAlignment="1">
      <alignment wrapText="1"/>
    </xf>
    <xf numFmtId="4" fontId="1" fillId="0" borderId="1" xfId="0" applyNumberFormat="1" applyFont="1" applyFill="1" applyBorder="1" applyAlignment="1"/>
    <xf numFmtId="0" fontId="7" fillId="0" borderId="3" xfId="0" applyFont="1" applyFill="1" applyBorder="1" applyAlignment="1">
      <alignment wrapText="1"/>
    </xf>
    <xf numFmtId="4" fontId="7" fillId="0" borderId="1" xfId="0" applyNumberFormat="1" applyFont="1" applyFill="1" applyBorder="1" applyAlignment="1">
      <alignment wrapText="1"/>
    </xf>
    <xf numFmtId="49" fontId="8" fillId="0" borderId="4" xfId="21" applyNumberFormat="1" applyFont="1" applyFill="1" applyProtection="1">
      <alignment vertical="top" wrapText="1"/>
    </xf>
    <xf numFmtId="4" fontId="4" fillId="0" borderId="1" xfId="0" applyNumberFormat="1" applyFont="1" applyFill="1" applyBorder="1" applyAlignment="1">
      <alignment wrapText="1"/>
    </xf>
    <xf numFmtId="2" fontId="8" fillId="0" borderId="16" xfId="21" applyNumberFormat="1" applyFont="1" applyFill="1" applyBorder="1" applyProtection="1">
      <alignment vertical="top" wrapText="1"/>
    </xf>
    <xf numFmtId="0" fontId="27" fillId="0" borderId="1" xfId="0" applyFont="1" applyBorder="1" applyAlignment="1">
      <alignment wrapText="1"/>
    </xf>
    <xf numFmtId="0" fontId="11" fillId="0" borderId="1" xfId="0" applyFont="1" applyBorder="1" applyAlignment="1">
      <alignment horizontal="left" wrapText="1"/>
    </xf>
    <xf numFmtId="2" fontId="8" fillId="0" borderId="1" xfId="21" applyNumberFormat="1" applyFont="1" applyFill="1" applyBorder="1" applyProtection="1">
      <alignment vertical="top" wrapText="1"/>
    </xf>
    <xf numFmtId="0" fontId="8" fillId="0" borderId="1" xfId="0" applyNumberFormat="1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8" fillId="0" borderId="0" xfId="0" applyFont="1" applyFill="1" applyAlignment="1">
      <alignment wrapText="1"/>
    </xf>
    <xf numFmtId="49" fontId="4" fillId="0" borderId="3" xfId="0" applyNumberFormat="1" applyFont="1" applyFill="1" applyBorder="1" applyAlignment="1">
      <alignment wrapText="1"/>
    </xf>
    <xf numFmtId="0" fontId="0" fillId="0" borderId="0" xfId="0" applyFill="1"/>
    <xf numFmtId="0" fontId="7" fillId="0" borderId="0" xfId="0" applyFont="1" applyFill="1" applyBorder="1" applyAlignment="1">
      <alignment wrapText="1"/>
    </xf>
    <xf numFmtId="0" fontId="11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top" wrapText="1" indent="2"/>
    </xf>
    <xf numFmtId="0" fontId="28" fillId="0" borderId="1" xfId="0" applyFont="1" applyFill="1" applyBorder="1" applyAlignment="1">
      <alignment horizontal="left" vertical="top" wrapText="1" indent="2"/>
    </xf>
    <xf numFmtId="4" fontId="28" fillId="0" borderId="1" xfId="0" applyNumberFormat="1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horizontal="justify" vertical="top" wrapText="1"/>
    </xf>
    <xf numFmtId="4" fontId="0" fillId="0" borderId="1" xfId="0" applyNumberFormat="1" applyFill="1" applyBorder="1"/>
    <xf numFmtId="0" fontId="1" fillId="0" borderId="0" xfId="0" applyFont="1" applyFill="1" applyBorder="1" applyAlignment="1">
      <alignment horizontal="justify" vertical="top" wrapText="1"/>
    </xf>
    <xf numFmtId="0" fontId="0" fillId="0" borderId="1" xfId="0" applyFill="1" applyBorder="1"/>
    <xf numFmtId="4" fontId="1" fillId="0" borderId="1" xfId="0" applyNumberFormat="1" applyFont="1" applyFill="1" applyBorder="1" applyAlignment="1">
      <alignment wrapText="1"/>
    </xf>
    <xf numFmtId="49" fontId="10" fillId="0" borderId="0" xfId="5" applyNumberFormat="1" applyFont="1" applyFill="1" applyBorder="1" applyAlignment="1" applyProtection="1">
      <alignment horizontal="center" shrinkToFit="1"/>
    </xf>
    <xf numFmtId="0" fontId="12" fillId="0" borderId="9" xfId="0" applyFont="1" applyBorder="1" applyAlignment="1">
      <alignment horizontal="left" wrapText="1"/>
    </xf>
    <xf numFmtId="49" fontId="8" fillId="0" borderId="1" xfId="5" applyNumberFormat="1" applyFont="1" applyFill="1" applyBorder="1" applyAlignment="1" applyProtection="1">
      <alignment horizontal="center" shrinkToFit="1"/>
    </xf>
    <xf numFmtId="4" fontId="10" fillId="0" borderId="4" xfId="4" applyNumberFormat="1" applyFont="1" applyFill="1" applyAlignment="1" applyProtection="1">
      <alignment horizontal="right" shrinkToFit="1"/>
    </xf>
    <xf numFmtId="2" fontId="8" fillId="0" borderId="13" xfId="21" applyNumberFormat="1" applyFont="1" applyFill="1" applyBorder="1" applyProtection="1">
      <alignment vertical="top" wrapText="1"/>
    </xf>
    <xf numFmtId="0" fontId="8" fillId="0" borderId="1" xfId="3" applyNumberFormat="1" applyFont="1" applyFill="1" applyBorder="1" applyAlignment="1" applyProtection="1">
      <alignment wrapText="1"/>
    </xf>
    <xf numFmtId="1" fontId="8" fillId="0" borderId="18" xfId="5" applyNumberFormat="1" applyFont="1" applyFill="1" applyBorder="1" applyAlignment="1" applyProtection="1">
      <alignment horizontal="center" shrinkToFit="1"/>
    </xf>
    <xf numFmtId="1" fontId="8" fillId="0" borderId="1" xfId="5" applyNumberFormat="1" applyFont="1" applyFill="1" applyBorder="1" applyAlignment="1" applyProtection="1">
      <alignment horizontal="center" shrinkToFit="1"/>
    </xf>
    <xf numFmtId="0" fontId="8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49" fontId="2" fillId="0" borderId="8" xfId="0" applyNumberFormat="1" applyFont="1" applyFill="1" applyBorder="1" applyAlignment="1">
      <alignment wrapText="1"/>
    </xf>
    <xf numFmtId="3" fontId="2" fillId="0" borderId="8" xfId="0" applyNumberFormat="1" applyFont="1" applyFill="1" applyBorder="1" applyAlignment="1">
      <alignment horizontal="center"/>
    </xf>
    <xf numFmtId="49" fontId="2" fillId="0" borderId="8" xfId="0" applyNumberFormat="1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49" fontId="8" fillId="0" borderId="1" xfId="0" applyNumberFormat="1" applyFont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2" fontId="8" fillId="0" borderId="18" xfId="21" applyNumberFormat="1" applyFont="1" applyFill="1" applyBorder="1" applyProtection="1">
      <alignment vertical="top" wrapText="1"/>
    </xf>
    <xf numFmtId="4" fontId="8" fillId="0" borderId="1" xfId="0" applyNumberFormat="1" applyFont="1" applyBorder="1" applyAlignment="1">
      <alignment horizontal="center" wrapText="1"/>
    </xf>
    <xf numFmtId="0" fontId="8" fillId="0" borderId="0" xfId="0" applyNumberFormat="1" applyFont="1" applyAlignment="1">
      <alignment wrapText="1"/>
    </xf>
    <xf numFmtId="4" fontId="7" fillId="0" borderId="1" xfId="0" applyNumberFormat="1" applyFont="1" applyFill="1" applyBorder="1" applyAlignment="1">
      <alignment horizontal="right" shrinkToFit="1"/>
    </xf>
    <xf numFmtId="4" fontId="25" fillId="0" borderId="1" xfId="0" applyNumberFormat="1" applyFont="1" applyFill="1" applyBorder="1" applyAlignment="1">
      <alignment horizontal="right" shrinkToFit="1"/>
    </xf>
    <xf numFmtId="4" fontId="22" fillId="0" borderId="1" xfId="26" applyNumberFormat="1" applyFont="1" applyFill="1" applyBorder="1" applyAlignment="1">
      <alignment horizontal="right" wrapText="1"/>
    </xf>
    <xf numFmtId="4" fontId="2" fillId="0" borderId="1" xfId="0" applyNumberFormat="1" applyFont="1" applyFill="1" applyBorder="1" applyAlignment="1">
      <alignment wrapText="1"/>
    </xf>
    <xf numFmtId="3" fontId="2" fillId="0" borderId="1" xfId="0" applyNumberFormat="1" applyFont="1" applyFill="1" applyBorder="1" applyAlignment="1">
      <alignment wrapText="1"/>
    </xf>
    <xf numFmtId="0" fontId="4" fillId="0" borderId="3" xfId="0" applyFont="1" applyFill="1" applyBorder="1" applyAlignment="1">
      <alignment wrapText="1"/>
    </xf>
    <xf numFmtId="49" fontId="8" fillId="0" borderId="3" xfId="0" applyNumberFormat="1" applyFont="1" applyBorder="1" applyAlignment="1">
      <alignment horizontal="left" wrapText="1"/>
    </xf>
    <xf numFmtId="4" fontId="4" fillId="0" borderId="6" xfId="0" applyNumberFormat="1" applyFont="1" applyFill="1" applyBorder="1" applyAlignment="1">
      <alignment wrapText="1"/>
    </xf>
    <xf numFmtId="4" fontId="2" fillId="0" borderId="6" xfId="0" applyNumberFormat="1" applyFont="1" applyFill="1" applyBorder="1" applyAlignment="1">
      <alignment wrapText="1"/>
    </xf>
    <xf numFmtId="0" fontId="1" fillId="0" borderId="0" xfId="0" applyFont="1" applyFill="1" applyAlignment="1"/>
    <xf numFmtId="0" fontId="1" fillId="0" borderId="3" xfId="0" applyNumberFormat="1" applyFont="1" applyFill="1" applyBorder="1" applyAlignment="1">
      <alignment horizontal="left"/>
    </xf>
    <xf numFmtId="0" fontId="1" fillId="0" borderId="1" xfId="0" applyNumberFormat="1" applyFont="1" applyFill="1" applyBorder="1" applyAlignment="1">
      <alignment horizontal="left"/>
    </xf>
    <xf numFmtId="0" fontId="1" fillId="0" borderId="3" xfId="0" applyNumberFormat="1" applyFont="1" applyFill="1" applyBorder="1" applyAlignment="1">
      <alignment wrapText="1"/>
    </xf>
    <xf numFmtId="0" fontId="1" fillId="0" borderId="1" xfId="0" applyNumberFormat="1" applyFont="1" applyFill="1" applyBorder="1" applyAlignment="1">
      <alignment horizontal="left" wrapText="1"/>
    </xf>
    <xf numFmtId="0" fontId="23" fillId="0" borderId="1" xfId="0" applyNumberFormat="1" applyFont="1" applyFill="1" applyBorder="1" applyAlignment="1">
      <alignment horizontal="left" wrapText="1"/>
    </xf>
    <xf numFmtId="0" fontId="1" fillId="0" borderId="1" xfId="0" applyNumberFormat="1" applyFont="1" applyFill="1" applyBorder="1" applyAlignment="1"/>
    <xf numFmtId="0" fontId="7" fillId="0" borderId="1" xfId="0" applyNumberFormat="1" applyFont="1" applyFill="1" applyBorder="1" applyAlignment="1"/>
    <xf numFmtId="2" fontId="10" fillId="0" borderId="4" xfId="21" applyNumberFormat="1" applyFont="1" applyFill="1" applyAlignment="1" applyProtection="1">
      <alignment wrapText="1"/>
    </xf>
    <xf numFmtId="49" fontId="8" fillId="0" borderId="4" xfId="21" applyNumberFormat="1" applyFont="1" applyFill="1" applyAlignment="1" applyProtection="1">
      <alignment wrapText="1"/>
    </xf>
    <xf numFmtId="0" fontId="2" fillId="0" borderId="8" xfId="0" applyFont="1" applyFill="1" applyBorder="1" applyAlignment="1">
      <alignment wrapText="1"/>
    </xf>
    <xf numFmtId="49" fontId="4" fillId="0" borderId="19" xfId="0" applyNumberFormat="1" applyFont="1" applyFill="1" applyBorder="1" applyAlignment="1">
      <alignment wrapText="1"/>
    </xf>
    <xf numFmtId="0" fontId="2" fillId="0" borderId="3" xfId="0" applyFont="1" applyFill="1" applyBorder="1" applyAlignment="1"/>
    <xf numFmtId="0" fontId="4" fillId="0" borderId="3" xfId="0" applyFont="1" applyFill="1" applyBorder="1" applyAlignment="1"/>
    <xf numFmtId="49" fontId="2" fillId="0" borderId="3" xfId="0" applyNumberFormat="1" applyFont="1" applyFill="1" applyBorder="1" applyAlignment="1"/>
    <xf numFmtId="49" fontId="4" fillId="0" borderId="1" xfId="0" applyNumberFormat="1" applyFont="1" applyFill="1" applyBorder="1" applyAlignment="1">
      <alignment wrapText="1"/>
    </xf>
    <xf numFmtId="0" fontId="1" fillId="0" borderId="0" xfId="0" applyFont="1" applyFill="1" applyAlignment="1" applyProtection="1">
      <protection locked="0"/>
    </xf>
    <xf numFmtId="49" fontId="8" fillId="0" borderId="1" xfId="0" applyNumberFormat="1" applyFont="1" applyBorder="1" applyAlignment="1">
      <alignment wrapText="1"/>
    </xf>
    <xf numFmtId="4" fontId="4" fillId="0" borderId="3" xfId="1" applyNumberFormat="1" applyFont="1" applyFill="1" applyBorder="1" applyAlignment="1" applyProtection="1">
      <alignment shrinkToFit="1"/>
    </xf>
    <xf numFmtId="0" fontId="1" fillId="0" borderId="6" xfId="0" applyFont="1" applyFill="1" applyBorder="1" applyAlignment="1">
      <alignment horizontal="center" wrapText="1"/>
    </xf>
    <xf numFmtId="0" fontId="8" fillId="0" borderId="8" xfId="0" applyFont="1" applyBorder="1" applyAlignment="1">
      <alignment horizontal="center"/>
    </xf>
    <xf numFmtId="4" fontId="2" fillId="0" borderId="8" xfId="0" applyNumberFormat="1" applyFont="1" applyFill="1" applyBorder="1" applyAlignment="1">
      <alignment horizontal="center" wrapText="1"/>
    </xf>
    <xf numFmtId="4" fontId="1" fillId="0" borderId="3" xfId="0" applyNumberFormat="1" applyFont="1" applyFill="1" applyBorder="1" applyAlignment="1">
      <alignment horizontal="right"/>
    </xf>
    <xf numFmtId="4" fontId="1" fillId="0" borderId="3" xfId="0" applyNumberFormat="1" applyFont="1" applyFill="1" applyBorder="1" applyAlignment="1">
      <alignment horizontal="right" wrapText="1"/>
    </xf>
    <xf numFmtId="4" fontId="8" fillId="0" borderId="4" xfId="21" applyNumberFormat="1" applyFont="1" applyFill="1" applyAlignment="1" applyProtection="1">
      <alignment horizontal="right" wrapText="1"/>
    </xf>
    <xf numFmtId="0" fontId="1" fillId="0" borderId="20" xfId="11" applyNumberFormat="1" applyFont="1" applyFill="1" applyBorder="1" applyAlignment="1" applyProtection="1">
      <alignment horizontal="left" vertical="top" wrapText="1"/>
    </xf>
    <xf numFmtId="4" fontId="1" fillId="0" borderId="1" xfId="11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1" fontId="8" fillId="0" borderId="1" xfId="0" applyNumberFormat="1" applyFont="1" applyFill="1" applyBorder="1" applyAlignment="1">
      <alignment horizontal="center"/>
    </xf>
    <xf numFmtId="4" fontId="10" fillId="0" borderId="13" xfId="21" applyNumberFormat="1" applyFont="1" applyFill="1" applyBorder="1" applyAlignment="1" applyProtection="1">
      <alignment horizontal="right" wrapText="1"/>
    </xf>
    <xf numFmtId="0" fontId="10" fillId="0" borderId="1" xfId="0" applyFont="1" applyBorder="1" applyAlignment="1">
      <alignment wrapText="1"/>
    </xf>
    <xf numFmtId="0" fontId="4" fillId="0" borderId="3" xfId="0" applyNumberFormat="1" applyFont="1" applyFill="1" applyBorder="1" applyAlignment="1">
      <alignment wrapText="1"/>
    </xf>
    <xf numFmtId="0" fontId="7" fillId="0" borderId="0" xfId="0" applyFont="1" applyFill="1" applyBorder="1" applyAlignment="1">
      <alignment horizontal="center" wrapText="1"/>
    </xf>
    <xf numFmtId="4" fontId="2" fillId="0" borderId="0" xfId="0" applyNumberFormat="1" applyFont="1" applyFill="1" applyBorder="1" applyAlignment="1">
      <alignment wrapText="1"/>
    </xf>
    <xf numFmtId="4" fontId="10" fillId="0" borderId="13" xfId="4" applyNumberFormat="1" applyFont="1" applyFill="1" applyBorder="1" applyAlignment="1" applyProtection="1">
      <alignment shrinkToFit="1"/>
    </xf>
    <xf numFmtId="4" fontId="10" fillId="0" borderId="4" xfId="4" applyNumberFormat="1" applyFont="1" applyFill="1" applyAlignment="1" applyProtection="1">
      <alignment shrinkToFit="1"/>
    </xf>
    <xf numFmtId="4" fontId="2" fillId="0" borderId="3" xfId="0" applyNumberFormat="1" applyFont="1" applyFill="1" applyBorder="1" applyAlignment="1">
      <alignment wrapText="1"/>
    </xf>
    <xf numFmtId="4" fontId="11" fillId="0" borderId="15" xfId="0" applyNumberFormat="1" applyFont="1" applyFill="1" applyBorder="1" applyAlignment="1">
      <alignment wrapText="1"/>
    </xf>
    <xf numFmtId="4" fontId="8" fillId="0" borderId="4" xfId="4" applyNumberFormat="1" applyFont="1" applyFill="1" applyAlignment="1" applyProtection="1">
      <alignment shrinkToFit="1"/>
    </xf>
    <xf numFmtId="4" fontId="27" fillId="0" borderId="0" xfId="0" applyNumberFormat="1" applyFont="1" applyFill="1" applyAlignment="1">
      <alignment wrapText="1"/>
    </xf>
    <xf numFmtId="4" fontId="8" fillId="0" borderId="18" xfId="4" applyNumberFormat="1" applyFont="1" applyFill="1" applyBorder="1" applyAlignment="1" applyProtection="1">
      <alignment shrinkToFit="1"/>
    </xf>
    <xf numFmtId="4" fontId="4" fillId="0" borderId="19" xfId="0" applyNumberFormat="1" applyFont="1" applyFill="1" applyBorder="1" applyAlignment="1">
      <alignment wrapText="1"/>
    </xf>
    <xf numFmtId="4" fontId="8" fillId="0" borderId="1" xfId="4" applyNumberFormat="1" applyFont="1" applyFill="1" applyBorder="1" applyAlignment="1" applyProtection="1">
      <alignment shrinkToFit="1"/>
    </xf>
    <xf numFmtId="4" fontId="4" fillId="0" borderId="3" xfId="0" applyNumberFormat="1" applyFont="1" applyFill="1" applyBorder="1" applyAlignment="1">
      <alignment wrapText="1"/>
    </xf>
    <xf numFmtId="4" fontId="11" fillId="0" borderId="3" xfId="0" applyNumberFormat="1" applyFont="1" applyFill="1" applyBorder="1" applyAlignment="1">
      <alignment wrapText="1"/>
    </xf>
    <xf numFmtId="4" fontId="2" fillId="0" borderId="3" xfId="0" applyNumberFormat="1" applyFont="1" applyFill="1" applyBorder="1" applyAlignment="1"/>
    <xf numFmtId="4" fontId="4" fillId="0" borderId="3" xfId="0" applyNumberFormat="1" applyFont="1" applyFill="1" applyBorder="1" applyAlignment="1"/>
    <xf numFmtId="4" fontId="4" fillId="0" borderId="1" xfId="0" applyNumberFormat="1" applyFont="1" applyFill="1" applyBorder="1" applyAlignment="1"/>
    <xf numFmtId="4" fontId="8" fillId="0" borderId="3" xfId="0" applyNumberFormat="1" applyFont="1" applyFill="1" applyBorder="1" applyAlignment="1">
      <alignment wrapText="1"/>
    </xf>
    <xf numFmtId="4" fontId="10" fillId="0" borderId="1" xfId="3" applyNumberFormat="1" applyFont="1" applyFill="1" applyBorder="1" applyAlignment="1" applyProtection="1">
      <alignment wrapText="1"/>
    </xf>
    <xf numFmtId="4" fontId="10" fillId="0" borderId="17" xfId="4" applyNumberFormat="1" applyFont="1" applyFill="1" applyBorder="1" applyAlignment="1" applyProtection="1">
      <alignment shrinkToFit="1"/>
    </xf>
    <xf numFmtId="4" fontId="10" fillId="0" borderId="14" xfId="4" applyNumberFormat="1" applyFont="1" applyFill="1" applyBorder="1" applyAlignment="1" applyProtection="1">
      <alignment shrinkToFit="1"/>
    </xf>
    <xf numFmtId="4" fontId="4" fillId="0" borderId="15" xfId="0" applyNumberFormat="1" applyFont="1" applyFill="1" applyBorder="1" applyAlignment="1">
      <alignment wrapText="1"/>
    </xf>
    <xf numFmtId="4" fontId="7" fillId="0" borderId="3" xfId="0" applyNumberFormat="1" applyFont="1" applyFill="1" applyBorder="1" applyAlignment="1">
      <alignment wrapText="1"/>
    </xf>
    <xf numFmtId="4" fontId="2" fillId="0" borderId="1" xfId="3" applyNumberFormat="1" applyFont="1" applyFill="1" applyBorder="1" applyAlignment="1" applyProtection="1">
      <alignment wrapText="1"/>
    </xf>
    <xf numFmtId="4" fontId="4" fillId="0" borderId="1" xfId="3" applyNumberFormat="1" applyFont="1" applyFill="1" applyBorder="1" applyAlignment="1" applyProtection="1">
      <alignment wrapText="1"/>
    </xf>
    <xf numFmtId="0" fontId="1" fillId="0" borderId="3" xfId="0" applyFont="1" applyFill="1" applyBorder="1" applyAlignment="1">
      <alignment horizontal="center" wrapText="1"/>
    </xf>
    <xf numFmtId="0" fontId="10" fillId="0" borderId="0" xfId="0" applyFont="1" applyAlignment="1">
      <alignment wrapText="1"/>
    </xf>
    <xf numFmtId="2" fontId="10" fillId="0" borderId="13" xfId="21" applyNumberFormat="1" applyFont="1" applyFill="1" applyBorder="1" applyProtection="1">
      <alignment vertical="top" wrapText="1"/>
    </xf>
    <xf numFmtId="4" fontId="8" fillId="0" borderId="3" xfId="3" applyNumberFormat="1" applyFont="1" applyFill="1" applyBorder="1" applyAlignment="1" applyProtection="1">
      <alignment wrapText="1"/>
    </xf>
    <xf numFmtId="4" fontId="8" fillId="0" borderId="21" xfId="4" applyNumberFormat="1" applyFont="1" applyFill="1" applyBorder="1" applyAlignment="1" applyProtection="1">
      <alignment shrinkToFit="1"/>
    </xf>
    <xf numFmtId="4" fontId="27" fillId="0" borderId="1" xfId="0" applyNumberFormat="1" applyFont="1" applyFill="1" applyBorder="1" applyAlignment="1">
      <alignment wrapText="1"/>
    </xf>
    <xf numFmtId="0" fontId="7" fillId="0" borderId="0" xfId="0" applyFont="1" applyFill="1" applyBorder="1" applyAlignment="1">
      <alignment horizontal="center" wrapText="1"/>
    </xf>
    <xf numFmtId="4" fontId="8" fillId="0" borderId="3" xfId="4" applyNumberFormat="1" applyFont="1" applyFill="1" applyBorder="1" applyAlignment="1" applyProtection="1">
      <alignment shrinkToFit="1"/>
    </xf>
    <xf numFmtId="4" fontId="10" fillId="0" borderId="16" xfId="4" applyNumberFormat="1" applyFont="1" applyFill="1" applyBorder="1" applyAlignment="1" applyProtection="1">
      <alignment shrinkToFit="1"/>
    </xf>
    <xf numFmtId="4" fontId="10" fillId="0" borderId="1" xfId="4" applyNumberFormat="1" applyFont="1" applyFill="1" applyBorder="1" applyAlignment="1" applyProtection="1">
      <alignment shrinkToFit="1"/>
    </xf>
    <xf numFmtId="0" fontId="20" fillId="0" borderId="0" xfId="0" applyFont="1" applyFill="1" applyAlignment="1">
      <alignment horizontal="center" wrapText="1"/>
    </xf>
    <xf numFmtId="0" fontId="20" fillId="0" borderId="0" xfId="0" applyFont="1" applyFill="1" applyBorder="1" applyAlignment="1">
      <alignment horizontal="right" wrapText="1"/>
    </xf>
    <xf numFmtId="0" fontId="26" fillId="0" borderId="0" xfId="0" applyFont="1" applyFill="1" applyBorder="1" applyAlignment="1">
      <alignment horizontal="right" wrapText="1"/>
    </xf>
    <xf numFmtId="0" fontId="20" fillId="0" borderId="0" xfId="0" applyFont="1" applyFill="1" applyBorder="1" applyAlignment="1">
      <alignment horizontal="center" wrapText="1"/>
    </xf>
    <xf numFmtId="0" fontId="7" fillId="0" borderId="0" xfId="0" applyNumberFormat="1" applyFont="1" applyFill="1" applyBorder="1" applyAlignment="1">
      <alignment horizontal="center" wrapText="1" shrinkToFit="1"/>
    </xf>
    <xf numFmtId="0" fontId="1" fillId="0" borderId="10" xfId="0" applyFont="1" applyFill="1" applyBorder="1" applyAlignment="1">
      <alignment horizontal="right" wrapText="1" shrinkToFit="1"/>
    </xf>
    <xf numFmtId="0" fontId="7" fillId="0" borderId="0" xfId="0" applyFont="1" applyFill="1" applyBorder="1" applyAlignment="1">
      <alignment horizontal="right" wrapText="1"/>
    </xf>
    <xf numFmtId="0" fontId="1" fillId="0" borderId="0" xfId="0" applyFont="1" applyFill="1" applyBorder="1" applyAlignment="1">
      <alignment horizontal="right" wrapText="1"/>
    </xf>
    <xf numFmtId="0" fontId="7" fillId="0" borderId="0" xfId="0" applyFont="1" applyFill="1" applyBorder="1" applyAlignment="1">
      <alignment horizontal="center" wrapText="1"/>
    </xf>
  </cellXfs>
  <cellStyles count="27">
    <cellStyle name="Normal 2" xfId="23"/>
    <cellStyle name="xl22" xfId="8"/>
    <cellStyle name="xl23" xfId="25"/>
    <cellStyle name="xl25" xfId="24"/>
    <cellStyle name="xl27" xfId="9"/>
    <cellStyle name="xl27 2" xfId="14"/>
    <cellStyle name="xl28" xfId="15"/>
    <cellStyle name="xl29" xfId="20"/>
    <cellStyle name="xl30" xfId="6"/>
    <cellStyle name="xl31" xfId="7"/>
    <cellStyle name="xl32" xfId="21"/>
    <cellStyle name="xl33" xfId="3"/>
    <cellStyle name="xl34" xfId="5"/>
    <cellStyle name="xl34_Лист2" xfId="22"/>
    <cellStyle name="xl35" xfId="1"/>
    <cellStyle name="xl36" xfId="4"/>
    <cellStyle name="xl36 2" xfId="12"/>
    <cellStyle name="xl36 3" xfId="16"/>
    <cellStyle name="xl36 4" xfId="18"/>
    <cellStyle name="xl38" xfId="10"/>
    <cellStyle name="xl39" xfId="2"/>
    <cellStyle name="xl39 2" xfId="13"/>
    <cellStyle name="xl39 3" xfId="17"/>
    <cellStyle name="xl39 4" xfId="19"/>
    <cellStyle name="Обычный" xfId="0" builtinId="0"/>
    <cellStyle name="Обычный 2" xfId="11"/>
    <cellStyle name="Обычный_уточн на август" xfId="26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8"/>
  <sheetViews>
    <sheetView topLeftCell="A7" workbookViewId="0">
      <selection activeCell="I20" sqref="I20"/>
    </sheetView>
  </sheetViews>
  <sheetFormatPr defaultRowHeight="15"/>
  <cols>
    <col min="1" max="1" width="37" style="109" customWidth="1"/>
    <col min="2" max="2" width="15.85546875" style="109" bestFit="1" customWidth="1"/>
    <col min="3" max="3" width="14.7109375" style="109" bestFit="1" customWidth="1"/>
    <col min="4" max="4" width="15.140625" style="109" bestFit="1" customWidth="1"/>
    <col min="5" max="16384" width="9.140625" style="109"/>
  </cols>
  <sheetData>
    <row r="1" spans="1:4" ht="18.75">
      <c r="A1" s="217" t="s">
        <v>579</v>
      </c>
      <c r="B1" s="217"/>
      <c r="C1" s="217"/>
      <c r="D1" s="217"/>
    </row>
    <row r="2" spans="1:4" ht="18.75">
      <c r="A2" s="218" t="s">
        <v>512</v>
      </c>
      <c r="B2" s="218"/>
      <c r="C2" s="218"/>
      <c r="D2" s="218"/>
    </row>
    <row r="3" spans="1:4" ht="18.75">
      <c r="A3" s="218" t="s">
        <v>2</v>
      </c>
      <c r="B3" s="218"/>
      <c r="C3" s="218"/>
      <c r="D3" s="218"/>
    </row>
    <row r="4" spans="1:4" ht="18.75">
      <c r="A4" s="218" t="s">
        <v>329</v>
      </c>
      <c r="B4" s="218"/>
      <c r="C4" s="218"/>
      <c r="D4" s="218"/>
    </row>
    <row r="5" spans="1:4" ht="18.75">
      <c r="A5" s="218" t="s">
        <v>423</v>
      </c>
      <c r="B5" s="218"/>
      <c r="C5" s="218"/>
      <c r="D5" s="218"/>
    </row>
    <row r="6" spans="1:4" ht="69" customHeight="1">
      <c r="A6" s="216" t="s">
        <v>580</v>
      </c>
      <c r="B6" s="216"/>
      <c r="C6" s="216"/>
      <c r="D6" s="216"/>
    </row>
    <row r="7" spans="1:4" ht="15.75">
      <c r="A7" s="110"/>
      <c r="B7" s="110"/>
      <c r="C7" s="110"/>
      <c r="D7" s="110"/>
    </row>
    <row r="8" spans="1:4" ht="54.75" customHeight="1">
      <c r="A8" s="22" t="s">
        <v>581</v>
      </c>
      <c r="B8" s="111" t="s">
        <v>5</v>
      </c>
      <c r="C8" s="111" t="s">
        <v>6</v>
      </c>
      <c r="D8" s="111" t="s">
        <v>454</v>
      </c>
    </row>
    <row r="9" spans="1:4" ht="15.75">
      <c r="A9" s="1">
        <v>1</v>
      </c>
      <c r="B9" s="1"/>
      <c r="C9" s="1"/>
      <c r="D9" s="119"/>
    </row>
    <row r="10" spans="1:4" ht="15.75">
      <c r="A10" s="112" t="s">
        <v>582</v>
      </c>
      <c r="B10" s="82">
        <v>-19800000</v>
      </c>
      <c r="C10" s="82">
        <f t="shared" ref="C10" si="0">C11+C14</f>
        <v>0</v>
      </c>
      <c r="D10" s="82">
        <v>0</v>
      </c>
    </row>
    <row r="11" spans="1:4" ht="31.5">
      <c r="A11" s="112" t="s">
        <v>567</v>
      </c>
      <c r="B11" s="82">
        <v>10113800</v>
      </c>
      <c r="C11" s="82">
        <f t="shared" ref="C11" si="1">C12+C13</f>
        <v>7672600</v>
      </c>
      <c r="D11" s="82">
        <v>2111200</v>
      </c>
    </row>
    <row r="12" spans="1:4" ht="15.75">
      <c r="A12" s="113" t="s">
        <v>583</v>
      </c>
      <c r="B12" s="77">
        <v>37813800</v>
      </c>
      <c r="C12" s="77">
        <v>16501000</v>
      </c>
      <c r="D12" s="77">
        <v>39925000</v>
      </c>
    </row>
    <row r="13" spans="1:4" ht="15.75">
      <c r="A13" s="113" t="s">
        <v>584</v>
      </c>
      <c r="B13" s="77">
        <v>-27700000</v>
      </c>
      <c r="C13" s="77">
        <v>-8828400</v>
      </c>
      <c r="D13" s="77">
        <v>-37813800</v>
      </c>
    </row>
    <row r="14" spans="1:4" ht="47.25">
      <c r="A14" s="112" t="s">
        <v>585</v>
      </c>
      <c r="B14" s="82">
        <v>-29913800</v>
      </c>
      <c r="C14" s="82">
        <f t="shared" ref="C14" si="2">C15+C16</f>
        <v>-7672600</v>
      </c>
      <c r="D14" s="82">
        <v>-2111200</v>
      </c>
    </row>
    <row r="15" spans="1:4" ht="15.75">
      <c r="A15" s="113" t="s">
        <v>583</v>
      </c>
      <c r="B15" s="77">
        <v>0</v>
      </c>
      <c r="C15" s="77">
        <v>0</v>
      </c>
      <c r="D15" s="77">
        <v>0</v>
      </c>
    </row>
    <row r="16" spans="1:4" ht="15.75">
      <c r="A16" s="113" t="s">
        <v>584</v>
      </c>
      <c r="B16" s="77">
        <v>-29913800</v>
      </c>
      <c r="C16" s="77">
        <v>-7672600</v>
      </c>
      <c r="D16" s="77">
        <v>-2111200</v>
      </c>
    </row>
    <row r="17" spans="1:4" ht="15.75">
      <c r="A17" s="113" t="s">
        <v>572</v>
      </c>
      <c r="B17" s="77">
        <v>0</v>
      </c>
      <c r="C17" s="77">
        <v>0</v>
      </c>
      <c r="D17" s="77">
        <v>0</v>
      </c>
    </row>
    <row r="18" spans="1:4" ht="78.75">
      <c r="A18" s="113" t="s">
        <v>586</v>
      </c>
      <c r="B18" s="77">
        <v>-29913800</v>
      </c>
      <c r="C18" s="77">
        <f t="shared" ref="C18" si="3">C20</f>
        <v>-7672600</v>
      </c>
      <c r="D18" s="77">
        <v>-2111200</v>
      </c>
    </row>
    <row r="19" spans="1:4" ht="15.75">
      <c r="A19" s="113" t="s">
        <v>587</v>
      </c>
      <c r="B19" s="77">
        <v>0</v>
      </c>
      <c r="C19" s="77">
        <v>0</v>
      </c>
      <c r="D19" s="77">
        <v>0</v>
      </c>
    </row>
    <row r="20" spans="1:4" ht="63">
      <c r="A20" s="114" t="s">
        <v>588</v>
      </c>
      <c r="B20" s="115">
        <v>-29913800</v>
      </c>
      <c r="C20" s="115">
        <f>C21+C22+C23+C24+C25</f>
        <v>-7672600</v>
      </c>
      <c r="D20" s="77">
        <v>-2111200</v>
      </c>
    </row>
    <row r="21" spans="1:4" ht="15.75">
      <c r="A21" s="116" t="s">
        <v>589</v>
      </c>
      <c r="B21" s="77">
        <v>-4176800</v>
      </c>
      <c r="C21" s="77">
        <v>-6265200</v>
      </c>
      <c r="D21" s="77">
        <v>0</v>
      </c>
    </row>
    <row r="22" spans="1:4" ht="15.75">
      <c r="A22" s="116" t="s">
        <v>590</v>
      </c>
      <c r="B22" s="77">
        <v>-2100000</v>
      </c>
      <c r="C22" s="77">
        <v>0</v>
      </c>
      <c r="D22" s="77">
        <v>0</v>
      </c>
    </row>
    <row r="23" spans="1:4" ht="15.75">
      <c r="A23" s="116" t="s">
        <v>591</v>
      </c>
      <c r="B23" s="77">
        <v>-19387200</v>
      </c>
      <c r="C23" s="77">
        <v>0</v>
      </c>
      <c r="D23" s="77">
        <v>0</v>
      </c>
    </row>
    <row r="24" spans="1:4" ht="15.75">
      <c r="A24" s="116" t="s">
        <v>592</v>
      </c>
      <c r="B24" s="77">
        <v>-4249800</v>
      </c>
      <c r="C24" s="117">
        <v>0</v>
      </c>
      <c r="D24" s="77">
        <v>0</v>
      </c>
    </row>
    <row r="25" spans="1:4" ht="15.75">
      <c r="A25" s="116" t="s">
        <v>593</v>
      </c>
      <c r="B25" s="77">
        <v>0</v>
      </c>
      <c r="C25" s="77">
        <v>-1407400</v>
      </c>
      <c r="D25" s="77">
        <v>-2111200</v>
      </c>
    </row>
    <row r="28" spans="1:4" ht="15.75">
      <c r="A28" s="118"/>
      <c r="B28" s="118"/>
      <c r="C28" s="118"/>
      <c r="D28" s="118"/>
    </row>
  </sheetData>
  <mergeCells count="6">
    <mergeCell ref="A6:D6"/>
    <mergeCell ref="A1:D1"/>
    <mergeCell ref="A2:D2"/>
    <mergeCell ref="A3:D3"/>
    <mergeCell ref="A4:D4"/>
    <mergeCell ref="A5:D5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19"/>
  <sheetViews>
    <sheetView tabSelected="1" topLeftCell="A103" workbookViewId="0">
      <selection activeCell="I9" sqref="I9"/>
    </sheetView>
  </sheetViews>
  <sheetFormatPr defaultRowHeight="15.75"/>
  <cols>
    <col min="1" max="1" width="45.7109375" style="166" customWidth="1"/>
    <col min="2" max="2" width="22.85546875" style="166" customWidth="1"/>
    <col min="3" max="3" width="23.28515625" style="166" customWidth="1"/>
    <col min="4" max="4" width="23" style="166" customWidth="1"/>
    <col min="5" max="16384" width="9.140625" style="150"/>
  </cols>
  <sheetData>
    <row r="1" spans="1:4" ht="63" customHeight="1">
      <c r="A1" s="219" t="s">
        <v>668</v>
      </c>
      <c r="B1" s="219"/>
      <c r="C1" s="219"/>
      <c r="D1" s="219"/>
    </row>
    <row r="2" spans="1:4">
      <c r="A2" s="1" t="s">
        <v>0</v>
      </c>
      <c r="B2" s="1">
        <v>2021</v>
      </c>
      <c r="C2" s="1">
        <v>2022</v>
      </c>
      <c r="D2" s="1">
        <v>2023</v>
      </c>
    </row>
    <row r="3" spans="1:4" ht="18" customHeight="1">
      <c r="A3" s="1">
        <v>1</v>
      </c>
      <c r="B3" s="1">
        <v>2</v>
      </c>
      <c r="C3" s="1">
        <v>3</v>
      </c>
      <c r="D3" s="206">
        <v>4</v>
      </c>
    </row>
    <row r="4" spans="1:4" ht="31.5">
      <c r="A4" s="71" t="s">
        <v>651</v>
      </c>
      <c r="B4" s="72">
        <v>247729400</v>
      </c>
      <c r="C4" s="141">
        <v>250820400</v>
      </c>
      <c r="D4" s="141">
        <v>248975100</v>
      </c>
    </row>
    <row r="5" spans="1:4">
      <c r="A5" s="151" t="s">
        <v>529</v>
      </c>
      <c r="B5" s="172">
        <v>0</v>
      </c>
      <c r="C5" s="83"/>
      <c r="D5" s="83"/>
    </row>
    <row r="6" spans="1:4" ht="31.5">
      <c r="A6" s="71" t="s">
        <v>530</v>
      </c>
      <c r="B6" s="72">
        <v>247729400</v>
      </c>
      <c r="C6" s="73">
        <f t="shared" ref="C6:D6" si="0">C4+C5</f>
        <v>250820400</v>
      </c>
      <c r="D6" s="73">
        <f t="shared" si="0"/>
        <v>248975100</v>
      </c>
    </row>
    <row r="7" spans="1:4" ht="31.5">
      <c r="A7" s="74" t="s">
        <v>652</v>
      </c>
      <c r="B7" s="75">
        <v>372287132.88</v>
      </c>
      <c r="C7" s="75">
        <f t="shared" ref="C7:D7" si="1">C10+C31</f>
        <v>224696917.94</v>
      </c>
      <c r="D7" s="75">
        <f t="shared" si="1"/>
        <v>225140526.74000001</v>
      </c>
    </row>
    <row r="8" spans="1:4">
      <c r="A8" s="152" t="s">
        <v>529</v>
      </c>
      <c r="B8" s="83">
        <f>B11+B32+B29</f>
        <v>0</v>
      </c>
      <c r="C8" s="83">
        <f>C11+C32</f>
        <v>0</v>
      </c>
      <c r="D8" s="83">
        <f>D11+D32</f>
        <v>0</v>
      </c>
    </row>
    <row r="9" spans="1:4">
      <c r="A9" s="74" t="s">
        <v>531</v>
      </c>
      <c r="B9" s="75">
        <f>B7+B8</f>
        <v>372287132.88</v>
      </c>
      <c r="C9" s="76">
        <f t="shared" ref="C9:D9" si="2">C7+C8</f>
        <v>224696917.94</v>
      </c>
      <c r="D9" s="76">
        <f t="shared" si="2"/>
        <v>225140526.74000001</v>
      </c>
    </row>
    <row r="10" spans="1:4" ht="63">
      <c r="A10" s="74" t="s">
        <v>653</v>
      </c>
      <c r="B10" s="75">
        <v>372831869.55000001</v>
      </c>
      <c r="C10" s="76">
        <f t="shared" ref="C10:D10" si="3">C13+C16+C19+C22</f>
        <v>224696917.94</v>
      </c>
      <c r="D10" s="76">
        <f t="shared" si="3"/>
        <v>225140526.74000001</v>
      </c>
    </row>
    <row r="11" spans="1:4">
      <c r="A11" s="151" t="s">
        <v>529</v>
      </c>
      <c r="B11" s="172">
        <f>B14+B17+B20+B23</f>
        <v>0</v>
      </c>
      <c r="C11" s="83">
        <f t="shared" ref="C11:D11" si="4">C14+C17+C20+C23</f>
        <v>0</v>
      </c>
      <c r="D11" s="83">
        <f t="shared" si="4"/>
        <v>0</v>
      </c>
    </row>
    <row r="12" spans="1:4" ht="47.25">
      <c r="A12" s="74" t="s">
        <v>532</v>
      </c>
      <c r="B12" s="75">
        <f>B10+B11</f>
        <v>372831869.55000001</v>
      </c>
      <c r="C12" s="76">
        <f t="shared" ref="C12:D12" si="5">C10+C11</f>
        <v>224696917.94</v>
      </c>
      <c r="D12" s="76">
        <f t="shared" si="5"/>
        <v>225140526.74000001</v>
      </c>
    </row>
    <row r="13" spans="1:4" ht="32.25">
      <c r="A13" s="153" t="s">
        <v>533</v>
      </c>
      <c r="B13" s="173">
        <v>1446300</v>
      </c>
      <c r="C13" s="142">
        <v>1986600</v>
      </c>
      <c r="D13" s="142">
        <v>71600</v>
      </c>
    </row>
    <row r="14" spans="1:4">
      <c r="A14" s="153" t="s">
        <v>529</v>
      </c>
      <c r="B14" s="173">
        <v>0</v>
      </c>
      <c r="C14" s="79"/>
      <c r="D14" s="79"/>
    </row>
    <row r="15" spans="1:4" ht="47.25">
      <c r="A15" s="153" t="s">
        <v>534</v>
      </c>
      <c r="B15" s="173">
        <v>0</v>
      </c>
      <c r="C15" s="79">
        <f t="shared" ref="C15:D15" si="6">C13+C14</f>
        <v>1986600</v>
      </c>
      <c r="D15" s="79">
        <f t="shared" si="6"/>
        <v>71600</v>
      </c>
    </row>
    <row r="16" spans="1:4" ht="47.25">
      <c r="A16" s="153" t="s">
        <v>535</v>
      </c>
      <c r="B16" s="173">
        <v>74149889.549999997</v>
      </c>
      <c r="C16" s="79">
        <v>8077987.9399999995</v>
      </c>
      <c r="D16" s="79">
        <v>10940096.74</v>
      </c>
    </row>
    <row r="17" spans="1:4">
      <c r="A17" s="153" t="s">
        <v>529</v>
      </c>
      <c r="B17" s="173"/>
      <c r="C17" s="79"/>
      <c r="D17" s="79">
        <v>0</v>
      </c>
    </row>
    <row r="18" spans="1:4" ht="47.25">
      <c r="A18" s="153" t="s">
        <v>536</v>
      </c>
      <c r="B18" s="173">
        <f>B16+B17</f>
        <v>74149889.549999997</v>
      </c>
      <c r="C18" s="79">
        <f t="shared" ref="C18:D18" si="7">C16+C17</f>
        <v>8077987.9399999995</v>
      </c>
      <c r="D18" s="79">
        <f t="shared" si="7"/>
        <v>10940096.74</v>
      </c>
    </row>
    <row r="19" spans="1:4" ht="47.25">
      <c r="A19" s="153" t="s">
        <v>537</v>
      </c>
      <c r="B19" s="173">
        <v>237933480</v>
      </c>
      <c r="C19" s="79">
        <v>214632330</v>
      </c>
      <c r="D19" s="79">
        <v>214128830</v>
      </c>
    </row>
    <row r="20" spans="1:4">
      <c r="A20" s="153" t="s">
        <v>529</v>
      </c>
      <c r="B20" s="173"/>
      <c r="C20" s="94"/>
      <c r="D20" s="94"/>
    </row>
    <row r="21" spans="1:4" ht="47.25">
      <c r="A21" s="86" t="s">
        <v>538</v>
      </c>
      <c r="B21" s="79">
        <f>B19+B20</f>
        <v>237933480</v>
      </c>
      <c r="C21" s="79">
        <f t="shared" ref="C21:D21" si="8">C19+C20</f>
        <v>214632330</v>
      </c>
      <c r="D21" s="79">
        <f t="shared" si="8"/>
        <v>214128830</v>
      </c>
    </row>
    <row r="22" spans="1:4">
      <c r="A22" s="86" t="s">
        <v>539</v>
      </c>
      <c r="B22" s="79">
        <v>59802200</v>
      </c>
      <c r="C22" s="45">
        <f>C23</f>
        <v>0</v>
      </c>
      <c r="D22" s="45">
        <f>D23</f>
        <v>0</v>
      </c>
    </row>
    <row r="23" spans="1:4">
      <c r="A23" s="154" t="s">
        <v>540</v>
      </c>
      <c r="B23" s="79"/>
      <c r="C23" s="143">
        <v>0</v>
      </c>
      <c r="D23" s="79">
        <v>0</v>
      </c>
    </row>
    <row r="24" spans="1:4">
      <c r="A24" s="86" t="s">
        <v>541</v>
      </c>
      <c r="B24" s="79">
        <f>B22+B23</f>
        <v>59802200</v>
      </c>
      <c r="C24" s="79">
        <f t="shared" ref="C24:D24" si="9">C22+C23</f>
        <v>0</v>
      </c>
      <c r="D24" s="79">
        <f t="shared" si="9"/>
        <v>0</v>
      </c>
    </row>
    <row r="25" spans="1:4" ht="110.25">
      <c r="A25" s="86" t="s">
        <v>542</v>
      </c>
      <c r="B25" s="79">
        <v>584700</v>
      </c>
      <c r="C25" s="79">
        <v>0</v>
      </c>
      <c r="D25" s="79">
        <v>0</v>
      </c>
    </row>
    <row r="26" spans="1:4">
      <c r="A26" s="86" t="s">
        <v>529</v>
      </c>
      <c r="B26" s="79"/>
      <c r="C26" s="79"/>
      <c r="D26" s="79">
        <f t="shared" ref="D26:D27" si="10">D24+D25</f>
        <v>0</v>
      </c>
    </row>
    <row r="27" spans="1:4" ht="47.25">
      <c r="A27" s="86" t="s">
        <v>543</v>
      </c>
      <c r="B27" s="79">
        <f>B25+B26</f>
        <v>584700</v>
      </c>
      <c r="C27" s="79"/>
      <c r="D27" s="79">
        <f t="shared" si="10"/>
        <v>0</v>
      </c>
    </row>
    <row r="28" spans="1:4" ht="141.75">
      <c r="A28" s="175" t="s">
        <v>618</v>
      </c>
      <c r="B28" s="176">
        <v>0.62</v>
      </c>
      <c r="C28" s="79"/>
      <c r="D28" s="79"/>
    </row>
    <row r="29" spans="1:4">
      <c r="A29" s="86" t="s">
        <v>529</v>
      </c>
      <c r="B29" s="79"/>
      <c r="C29" s="79"/>
      <c r="D29" s="79"/>
    </row>
    <row r="30" spans="1:4">
      <c r="A30" s="86" t="s">
        <v>620</v>
      </c>
      <c r="B30" s="79">
        <f>B29+B28</f>
        <v>0.62</v>
      </c>
      <c r="C30" s="79"/>
      <c r="D30" s="79"/>
    </row>
    <row r="31" spans="1:4" ht="78.75">
      <c r="A31" s="154" t="s">
        <v>621</v>
      </c>
      <c r="B31" s="79">
        <v>-1044737.29</v>
      </c>
      <c r="C31" s="79"/>
      <c r="D31" s="79"/>
    </row>
    <row r="32" spans="1:4">
      <c r="A32" s="154" t="s">
        <v>529</v>
      </c>
      <c r="B32" s="79">
        <v>0</v>
      </c>
      <c r="C32" s="79"/>
      <c r="D32" s="79">
        <f>D27+D31</f>
        <v>0</v>
      </c>
    </row>
    <row r="33" spans="1:4">
      <c r="A33" s="155" t="s">
        <v>619</v>
      </c>
      <c r="B33" s="79">
        <v>-1044737.29</v>
      </c>
      <c r="C33" s="79"/>
      <c r="D33" s="79">
        <f t="shared" ref="D33" si="11">D31+D32</f>
        <v>0</v>
      </c>
    </row>
    <row r="34" spans="1:4" ht="31.5">
      <c r="A34" s="80" t="s">
        <v>654</v>
      </c>
      <c r="B34" s="75">
        <f>B4+B7</f>
        <v>620016532.88</v>
      </c>
      <c r="C34" s="76">
        <f t="shared" ref="C34:D34" si="12">C7+C4</f>
        <v>475517317.94</v>
      </c>
      <c r="D34" s="76">
        <f t="shared" si="12"/>
        <v>474115626.74000001</v>
      </c>
    </row>
    <row r="35" spans="1:4">
      <c r="A35" s="153" t="s">
        <v>529</v>
      </c>
      <c r="B35" s="173">
        <f>B5+B8</f>
        <v>0</v>
      </c>
      <c r="C35" s="79">
        <f t="shared" ref="C35:D35" si="13">C5+C8</f>
        <v>0</v>
      </c>
      <c r="D35" s="79">
        <f t="shared" si="13"/>
        <v>0</v>
      </c>
    </row>
    <row r="36" spans="1:4">
      <c r="A36" s="81" t="s">
        <v>544</v>
      </c>
      <c r="B36" s="75">
        <f>B34+B35</f>
        <v>620016532.88</v>
      </c>
      <c r="C36" s="76">
        <f t="shared" ref="C36:D36" si="14">C34+C35</f>
        <v>475517317.94</v>
      </c>
      <c r="D36" s="76">
        <f t="shared" si="14"/>
        <v>474115626.74000001</v>
      </c>
    </row>
    <row r="37" spans="1:4" ht="31.5">
      <c r="A37" s="85" t="s">
        <v>656</v>
      </c>
      <c r="B37" s="76">
        <v>-55942765.289999999</v>
      </c>
      <c r="C37" s="76">
        <v>-13193098.060000001</v>
      </c>
      <c r="D37" s="76">
        <v>-15735989.26</v>
      </c>
    </row>
    <row r="38" spans="1:4">
      <c r="A38" s="156" t="s">
        <v>529</v>
      </c>
      <c r="B38" s="83">
        <f>-B41</f>
        <v>0</v>
      </c>
      <c r="C38" s="83">
        <f t="shared" ref="C38:D38" si="15">-C41</f>
        <v>0</v>
      </c>
      <c r="D38" s="83">
        <f t="shared" si="15"/>
        <v>0</v>
      </c>
    </row>
    <row r="39" spans="1:4">
      <c r="A39" s="157" t="s">
        <v>545</v>
      </c>
      <c r="B39" s="84">
        <f>B37+B38</f>
        <v>-55942765.289999999</v>
      </c>
      <c r="C39" s="84">
        <f t="shared" ref="C39:D39" si="16">C37+C38</f>
        <v>-13193098.060000001</v>
      </c>
      <c r="D39" s="84">
        <f t="shared" si="16"/>
        <v>-15735989.26</v>
      </c>
    </row>
    <row r="40" spans="1:4" ht="47.25">
      <c r="A40" s="85" t="s">
        <v>655</v>
      </c>
      <c r="B40" s="76">
        <v>55942765.289999999</v>
      </c>
      <c r="C40" s="76">
        <v>13193098.060000001</v>
      </c>
      <c r="D40" s="76">
        <v>15735989.26</v>
      </c>
    </row>
    <row r="41" spans="1:4">
      <c r="A41" s="86" t="s">
        <v>546</v>
      </c>
      <c r="B41" s="79">
        <f>B42</f>
        <v>0</v>
      </c>
      <c r="C41" s="79">
        <f t="shared" ref="C41:D41" si="17">C42</f>
        <v>0</v>
      </c>
      <c r="D41" s="79">
        <f t="shared" si="17"/>
        <v>0</v>
      </c>
    </row>
    <row r="42" spans="1:4" ht="30">
      <c r="A42" s="87" t="s">
        <v>547</v>
      </c>
      <c r="B42" s="88">
        <f>B43+B44</f>
        <v>0</v>
      </c>
      <c r="C42" s="79"/>
      <c r="D42" s="91"/>
    </row>
    <row r="43" spans="1:4">
      <c r="A43" s="87" t="s">
        <v>548</v>
      </c>
      <c r="B43" s="88"/>
      <c r="C43" s="79"/>
      <c r="D43" s="79"/>
    </row>
    <row r="44" spans="1:4">
      <c r="A44" s="86" t="s">
        <v>549</v>
      </c>
      <c r="B44" s="79"/>
      <c r="C44" s="91"/>
      <c r="D44" s="91"/>
    </row>
    <row r="45" spans="1:4" ht="31.5">
      <c r="A45" s="85" t="s">
        <v>550</v>
      </c>
      <c r="B45" s="76">
        <f>B40+B41</f>
        <v>55942765.289999999</v>
      </c>
      <c r="C45" s="76">
        <f t="shared" ref="C45:D45" si="18">C40+C41</f>
        <v>13193098.060000001</v>
      </c>
      <c r="D45" s="76">
        <f t="shared" si="18"/>
        <v>15735989.26</v>
      </c>
    </row>
    <row r="46" spans="1:4" ht="31.5">
      <c r="A46" s="80" t="s">
        <v>657</v>
      </c>
      <c r="B46" s="76">
        <f t="shared" ref="B46" si="19">B34+B40</f>
        <v>675959298.16999996</v>
      </c>
      <c r="C46" s="76">
        <f t="shared" ref="C46:D46" si="20">C34+C40</f>
        <v>488710416</v>
      </c>
      <c r="D46" s="76">
        <f t="shared" si="20"/>
        <v>489851616</v>
      </c>
    </row>
    <row r="47" spans="1:4">
      <c r="A47" s="86" t="s">
        <v>529</v>
      </c>
      <c r="B47" s="79">
        <f>B35+B41</f>
        <v>0</v>
      </c>
      <c r="C47" s="76">
        <f t="shared" ref="C47:D47" si="21">C35+C41</f>
        <v>0</v>
      </c>
      <c r="D47" s="76">
        <f t="shared" si="21"/>
        <v>0</v>
      </c>
    </row>
    <row r="48" spans="1:4" ht="22.5" customHeight="1">
      <c r="A48" s="85" t="s">
        <v>551</v>
      </c>
      <c r="B48" s="76">
        <f t="shared" ref="B48" si="22">B46+B47</f>
        <v>675959298.16999996</v>
      </c>
      <c r="C48" s="76">
        <f t="shared" ref="C48:D48" si="23">C46+C47</f>
        <v>488710416</v>
      </c>
      <c r="D48" s="76">
        <f t="shared" si="23"/>
        <v>489851616</v>
      </c>
    </row>
    <row r="49" spans="1:4">
      <c r="A49" s="157" t="s">
        <v>552</v>
      </c>
      <c r="B49" s="84"/>
      <c r="C49" s="84"/>
      <c r="D49" s="84"/>
    </row>
    <row r="50" spans="1:4">
      <c r="A50" s="2" t="s">
        <v>513</v>
      </c>
      <c r="B50" s="73">
        <v>59055683.979999997</v>
      </c>
      <c r="C50" s="124">
        <v>54577000</v>
      </c>
      <c r="D50" s="124">
        <v>54276500</v>
      </c>
    </row>
    <row r="51" spans="1:4">
      <c r="A51" s="3" t="s">
        <v>529</v>
      </c>
      <c r="B51" s="91">
        <f>B52</f>
        <v>820453</v>
      </c>
      <c r="C51" s="91"/>
      <c r="D51" s="91"/>
    </row>
    <row r="52" spans="1:4">
      <c r="A52" s="92" t="s">
        <v>553</v>
      </c>
      <c r="B52" s="72">
        <f>B53</f>
        <v>820453</v>
      </c>
      <c r="C52" s="73"/>
      <c r="D52" s="73"/>
    </row>
    <row r="53" spans="1:4">
      <c r="A53" s="158" t="s">
        <v>514</v>
      </c>
      <c r="B53" s="179">
        <f>B54+B60+B63</f>
        <v>820453</v>
      </c>
      <c r="C53" s="73"/>
      <c r="D53" s="73"/>
    </row>
    <row r="54" spans="1:4" ht="63">
      <c r="A54" s="33" t="s">
        <v>515</v>
      </c>
      <c r="B54" s="174">
        <f>B55+B58</f>
        <v>117453</v>
      </c>
      <c r="C54" s="73"/>
      <c r="D54" s="73"/>
    </row>
    <row r="55" spans="1:4" ht="47.25">
      <c r="A55" s="159" t="s">
        <v>427</v>
      </c>
      <c r="B55" s="174">
        <f>B56+B57</f>
        <v>219234</v>
      </c>
      <c r="C55" s="73"/>
      <c r="D55" s="73"/>
    </row>
    <row r="56" spans="1:4">
      <c r="A56" s="159" t="s">
        <v>646</v>
      </c>
      <c r="B56" s="174">
        <v>100000</v>
      </c>
      <c r="C56" s="73"/>
      <c r="D56" s="73"/>
    </row>
    <row r="57" spans="1:4">
      <c r="A57" s="159" t="s">
        <v>666</v>
      </c>
      <c r="B57" s="174">
        <v>119234</v>
      </c>
      <c r="C57" s="73"/>
      <c r="D57" s="73"/>
    </row>
    <row r="58" spans="1:4">
      <c r="A58" s="17" t="s">
        <v>425</v>
      </c>
      <c r="B58" s="174">
        <f>B59</f>
        <v>-101781</v>
      </c>
      <c r="C58" s="73"/>
      <c r="D58" s="73"/>
    </row>
    <row r="59" spans="1:4">
      <c r="A59" s="159" t="s">
        <v>631</v>
      </c>
      <c r="B59" s="174">
        <v>-101781</v>
      </c>
      <c r="C59" s="73"/>
      <c r="D59" s="73"/>
    </row>
    <row r="60" spans="1:4" ht="66.75" customHeight="1">
      <c r="A60" s="22" t="s">
        <v>472</v>
      </c>
      <c r="B60" s="174">
        <f>B61</f>
        <v>228000</v>
      </c>
      <c r="C60" s="73"/>
      <c r="D60" s="73"/>
    </row>
    <row r="61" spans="1:4" ht="49.5" customHeight="1">
      <c r="A61" s="159" t="s">
        <v>427</v>
      </c>
      <c r="B61" s="174">
        <v>228000</v>
      </c>
      <c r="C61" s="73"/>
      <c r="D61" s="73"/>
    </row>
    <row r="62" spans="1:4">
      <c r="A62" s="99" t="s">
        <v>659</v>
      </c>
      <c r="B62" s="174">
        <v>228000</v>
      </c>
      <c r="C62" s="73"/>
      <c r="D62" s="73"/>
    </row>
    <row r="63" spans="1:4" ht="31.5">
      <c r="A63" s="99" t="s">
        <v>87</v>
      </c>
      <c r="B63" s="174">
        <f>B64+B65</f>
        <v>475000</v>
      </c>
      <c r="C63" s="73"/>
      <c r="D63" s="73"/>
    </row>
    <row r="64" spans="1:4">
      <c r="A64" s="99" t="s">
        <v>660</v>
      </c>
      <c r="B64" s="174">
        <v>400000</v>
      </c>
      <c r="C64" s="73"/>
      <c r="D64" s="73"/>
    </row>
    <row r="65" spans="1:4">
      <c r="A65" s="99" t="s">
        <v>661</v>
      </c>
      <c r="B65" s="174">
        <v>75000</v>
      </c>
      <c r="C65" s="73"/>
      <c r="D65" s="73"/>
    </row>
    <row r="66" spans="1:4">
      <c r="A66" s="2" t="s">
        <v>554</v>
      </c>
      <c r="B66" s="144">
        <f>B50+B51</f>
        <v>59876136.979999997</v>
      </c>
      <c r="C66" s="144">
        <f t="shared" ref="C66:D66" si="24">C50+C51</f>
        <v>54577000</v>
      </c>
      <c r="D66" s="144">
        <f t="shared" si="24"/>
        <v>54276500</v>
      </c>
    </row>
    <row r="67" spans="1:4">
      <c r="A67" s="160" t="s">
        <v>516</v>
      </c>
      <c r="B67" s="183">
        <v>880200</v>
      </c>
      <c r="C67" s="184">
        <v>889100</v>
      </c>
      <c r="D67" s="184">
        <v>923300</v>
      </c>
    </row>
    <row r="68" spans="1:4">
      <c r="A68" s="3" t="s">
        <v>529</v>
      </c>
      <c r="B68" s="100"/>
      <c r="C68" s="145"/>
      <c r="D68" s="145"/>
    </row>
    <row r="69" spans="1:4">
      <c r="A69" s="2" t="s">
        <v>555</v>
      </c>
      <c r="B69" s="144">
        <f>B67+B68</f>
        <v>880200</v>
      </c>
      <c r="C69" s="144">
        <f t="shared" ref="C69:D69" si="25">C67+C68</f>
        <v>889100</v>
      </c>
      <c r="D69" s="144">
        <f t="shared" si="25"/>
        <v>923300</v>
      </c>
    </row>
    <row r="70" spans="1:4" ht="31.5">
      <c r="A70" s="2" t="s">
        <v>517</v>
      </c>
      <c r="B70" s="144">
        <v>8167547</v>
      </c>
      <c r="C70" s="185">
        <v>4033600</v>
      </c>
      <c r="D70" s="185">
        <v>4033600</v>
      </c>
    </row>
    <row r="71" spans="1:4">
      <c r="A71" s="3" t="s">
        <v>529</v>
      </c>
      <c r="B71" s="100">
        <f>B72</f>
        <v>-1110453</v>
      </c>
      <c r="C71" s="100"/>
      <c r="D71" s="100"/>
    </row>
    <row r="72" spans="1:4">
      <c r="A72" s="92" t="s">
        <v>553</v>
      </c>
      <c r="B72" s="186">
        <f>B73</f>
        <v>-1110453</v>
      </c>
      <c r="C72" s="144"/>
      <c r="D72" s="144"/>
    </row>
    <row r="73" spans="1:4" ht="63">
      <c r="A73" s="180" t="s">
        <v>664</v>
      </c>
      <c r="B73" s="149">
        <f>B74</f>
        <v>-1110453</v>
      </c>
      <c r="C73" s="144"/>
      <c r="D73" s="144"/>
    </row>
    <row r="74" spans="1:4" ht="78.75">
      <c r="A74" s="106" t="s">
        <v>568</v>
      </c>
      <c r="B74" s="187">
        <f>B75</f>
        <v>-1110453</v>
      </c>
      <c r="C74" s="188"/>
      <c r="D74" s="188"/>
    </row>
    <row r="75" spans="1:4" ht="47.25">
      <c r="A75" s="106" t="s">
        <v>575</v>
      </c>
      <c r="B75" s="211">
        <f>B76</f>
        <v>-1110453</v>
      </c>
      <c r="C75" s="210"/>
      <c r="D75" s="190"/>
    </row>
    <row r="76" spans="1:4">
      <c r="A76" s="161" t="s">
        <v>665</v>
      </c>
      <c r="B76" s="191">
        <v>-1110453</v>
      </c>
      <c r="C76" s="213"/>
      <c r="D76" s="192"/>
    </row>
    <row r="77" spans="1:4" ht="47.25">
      <c r="A77" s="2" t="s">
        <v>556</v>
      </c>
      <c r="B77" s="144">
        <f>B70+B71</f>
        <v>7057094</v>
      </c>
      <c r="C77" s="186">
        <f t="shared" ref="C77:D77" si="26">C70+C71</f>
        <v>4033600</v>
      </c>
      <c r="D77" s="144">
        <f t="shared" si="26"/>
        <v>4033600</v>
      </c>
    </row>
    <row r="78" spans="1:4">
      <c r="A78" s="2" t="s">
        <v>518</v>
      </c>
      <c r="B78" s="183">
        <v>19779400</v>
      </c>
      <c r="C78" s="214">
        <v>16993500</v>
      </c>
      <c r="D78" s="215">
        <v>17103000</v>
      </c>
    </row>
    <row r="79" spans="1:4">
      <c r="A79" s="146" t="s">
        <v>529</v>
      </c>
      <c r="B79" s="193">
        <f>B80</f>
        <v>50000</v>
      </c>
      <c r="C79" s="193"/>
      <c r="D79" s="100"/>
    </row>
    <row r="80" spans="1:4">
      <c r="A80" s="92" t="s">
        <v>553</v>
      </c>
      <c r="B80" s="186">
        <f>B81</f>
        <v>50000</v>
      </c>
      <c r="C80" s="193"/>
      <c r="D80" s="100"/>
    </row>
    <row r="81" spans="1:4" ht="31.5">
      <c r="A81" s="207" t="s">
        <v>663</v>
      </c>
      <c r="B81" s="144">
        <f>B82</f>
        <v>50000</v>
      </c>
      <c r="C81" s="193"/>
      <c r="D81" s="100"/>
    </row>
    <row r="82" spans="1:4" ht="63">
      <c r="A82" s="33" t="s">
        <v>515</v>
      </c>
      <c r="B82" s="194">
        <f>B83</f>
        <v>50000</v>
      </c>
      <c r="C82" s="193"/>
      <c r="D82" s="100"/>
    </row>
    <row r="83" spans="1:4" ht="47.25">
      <c r="A83" s="159" t="s">
        <v>427</v>
      </c>
      <c r="B83" s="189">
        <f>B84</f>
        <v>50000</v>
      </c>
      <c r="C83" s="193"/>
      <c r="D83" s="100"/>
    </row>
    <row r="84" spans="1:4">
      <c r="A84" s="159" t="s">
        <v>662</v>
      </c>
      <c r="B84" s="191">
        <v>50000</v>
      </c>
      <c r="C84" s="193"/>
      <c r="D84" s="100"/>
    </row>
    <row r="85" spans="1:4">
      <c r="A85" s="92" t="s">
        <v>558</v>
      </c>
      <c r="B85" s="186">
        <f>B78+B79</f>
        <v>19829400</v>
      </c>
      <c r="C85" s="186">
        <f>C78+C79</f>
        <v>16993500</v>
      </c>
      <c r="D85" s="144">
        <f t="shared" ref="D85" si="27">D78+D79</f>
        <v>17103000</v>
      </c>
    </row>
    <row r="86" spans="1:4">
      <c r="A86" s="2" t="s">
        <v>519</v>
      </c>
      <c r="B86" s="186">
        <v>35311108.670000002</v>
      </c>
      <c r="C86" s="214">
        <v>924500</v>
      </c>
      <c r="D86" s="215">
        <v>924500</v>
      </c>
    </row>
    <row r="87" spans="1:4">
      <c r="A87" s="3" t="s">
        <v>529</v>
      </c>
      <c r="B87" s="100">
        <v>0</v>
      </c>
      <c r="C87" s="168"/>
      <c r="D87" s="90"/>
    </row>
    <row r="88" spans="1:4" ht="31.5">
      <c r="A88" s="92" t="s">
        <v>559</v>
      </c>
      <c r="B88" s="186">
        <f>B86+B87</f>
        <v>35311108.670000002</v>
      </c>
      <c r="C88" s="186">
        <f t="shared" ref="C88:D88" si="28">C86+C87</f>
        <v>924500</v>
      </c>
      <c r="D88" s="144">
        <f t="shared" si="28"/>
        <v>924500</v>
      </c>
    </row>
    <row r="89" spans="1:4">
      <c r="A89" s="162" t="s">
        <v>520</v>
      </c>
      <c r="B89" s="195">
        <v>376639592.52000004</v>
      </c>
      <c r="C89" s="214">
        <v>266567000</v>
      </c>
      <c r="D89" s="215">
        <v>262904500</v>
      </c>
    </row>
    <row r="90" spans="1:4">
      <c r="A90" s="163" t="s">
        <v>529</v>
      </c>
      <c r="B90" s="196">
        <f>B91</f>
        <v>240000</v>
      </c>
      <c r="C90" s="196"/>
      <c r="D90" s="197"/>
    </row>
    <row r="91" spans="1:4">
      <c r="A91" s="162" t="s">
        <v>557</v>
      </c>
      <c r="B91" s="195">
        <f>B92</f>
        <v>240000</v>
      </c>
      <c r="C91" s="186"/>
      <c r="D91" s="144"/>
    </row>
    <row r="92" spans="1:4">
      <c r="A92" s="26" t="s">
        <v>523</v>
      </c>
      <c r="B92" s="195">
        <f>B93</f>
        <v>240000</v>
      </c>
      <c r="C92" s="198"/>
      <c r="D92" s="78"/>
    </row>
    <row r="93" spans="1:4" ht="47.25">
      <c r="A93" s="93" t="s">
        <v>161</v>
      </c>
      <c r="B93" s="196">
        <f>B94</f>
        <v>240000</v>
      </c>
      <c r="C93" s="198"/>
      <c r="D93" s="78"/>
    </row>
    <row r="94" spans="1:4" ht="48.75" customHeight="1">
      <c r="A94" s="106" t="s">
        <v>246</v>
      </c>
      <c r="B94" s="209">
        <f>B95</f>
        <v>240000</v>
      </c>
      <c r="C94" s="198"/>
      <c r="D94" s="78"/>
    </row>
    <row r="95" spans="1:4" ht="21.75" customHeight="1">
      <c r="A95" s="167" t="s">
        <v>667</v>
      </c>
      <c r="B95" s="209">
        <v>240000</v>
      </c>
      <c r="C95" s="198"/>
      <c r="D95" s="78"/>
    </row>
    <row r="96" spans="1:4">
      <c r="A96" s="208" t="s">
        <v>521</v>
      </c>
      <c r="B96" s="199"/>
      <c r="C96" s="78"/>
      <c r="D96" s="78"/>
    </row>
    <row r="97" spans="1:4">
      <c r="A97" s="95" t="s">
        <v>560</v>
      </c>
      <c r="B97" s="186">
        <f>B89+B90</f>
        <v>376879592.52000004</v>
      </c>
      <c r="C97" s="144">
        <f>C89+C90</f>
        <v>266567000</v>
      </c>
      <c r="D97" s="144">
        <f>D89+D90</f>
        <v>262904500</v>
      </c>
    </row>
    <row r="98" spans="1:4">
      <c r="A98" s="164" t="s">
        <v>524</v>
      </c>
      <c r="B98" s="195">
        <v>84554080</v>
      </c>
      <c r="C98" s="185">
        <v>72089280</v>
      </c>
      <c r="D98" s="185">
        <v>70936280</v>
      </c>
    </row>
    <row r="99" spans="1:4">
      <c r="A99" s="108" t="s">
        <v>529</v>
      </c>
      <c r="B99" s="193">
        <f>B100</f>
        <v>0</v>
      </c>
      <c r="C99" s="100">
        <f t="shared" ref="C99:D100" si="29">C100</f>
        <v>0</v>
      </c>
      <c r="D99" s="100">
        <f t="shared" si="29"/>
        <v>0</v>
      </c>
    </row>
    <row r="100" spans="1:4">
      <c r="A100" s="95" t="s">
        <v>570</v>
      </c>
      <c r="B100" s="186">
        <f>B101</f>
        <v>0</v>
      </c>
      <c r="C100" s="144">
        <f t="shared" si="29"/>
        <v>0</v>
      </c>
      <c r="D100" s="144">
        <f t="shared" si="29"/>
        <v>0</v>
      </c>
    </row>
    <row r="101" spans="1:4">
      <c r="A101" s="95" t="s">
        <v>525</v>
      </c>
      <c r="B101" s="186"/>
      <c r="C101" s="193"/>
      <c r="D101" s="100"/>
    </row>
    <row r="102" spans="1:4" ht="47.25">
      <c r="A102" s="125" t="s">
        <v>522</v>
      </c>
      <c r="B102" s="193"/>
      <c r="C102" s="193"/>
      <c r="D102" s="100"/>
    </row>
    <row r="103" spans="1:4">
      <c r="A103" s="95" t="s">
        <v>561</v>
      </c>
      <c r="B103" s="186">
        <f>B98+B99</f>
        <v>84554080</v>
      </c>
      <c r="C103" s="186">
        <f t="shared" ref="C103:D103" si="30">C98+C99</f>
        <v>72089280</v>
      </c>
      <c r="D103" s="144">
        <f t="shared" si="30"/>
        <v>70936280</v>
      </c>
    </row>
    <row r="104" spans="1:4">
      <c r="A104" s="2" t="s">
        <v>526</v>
      </c>
      <c r="B104" s="144">
        <v>49120986</v>
      </c>
      <c r="C104" s="200">
        <v>30826336</v>
      </c>
      <c r="D104" s="184">
        <v>30826336</v>
      </c>
    </row>
    <row r="105" spans="1:4">
      <c r="A105" s="3" t="s">
        <v>529</v>
      </c>
      <c r="B105" s="100"/>
      <c r="C105" s="148"/>
      <c r="D105" s="100"/>
    </row>
    <row r="106" spans="1:4">
      <c r="A106" s="2" t="s">
        <v>562</v>
      </c>
      <c r="B106" s="144">
        <f>B104+B105</f>
        <v>49120986</v>
      </c>
      <c r="C106" s="149">
        <f t="shared" ref="C106:D106" si="31">C104+C105</f>
        <v>30826336</v>
      </c>
      <c r="D106" s="144">
        <f t="shared" si="31"/>
        <v>30826336</v>
      </c>
    </row>
    <row r="107" spans="1:4">
      <c r="A107" s="2" t="s">
        <v>527</v>
      </c>
      <c r="B107" s="144">
        <v>20476500</v>
      </c>
      <c r="C107" s="200">
        <v>16917200</v>
      </c>
      <c r="D107" s="185">
        <v>16917200</v>
      </c>
    </row>
    <row r="108" spans="1:4">
      <c r="A108" s="3" t="s">
        <v>529</v>
      </c>
      <c r="B108" s="100">
        <v>0</v>
      </c>
      <c r="C108" s="148"/>
      <c r="D108" s="100"/>
    </row>
    <row r="109" spans="1:4">
      <c r="A109" s="2" t="s">
        <v>563</v>
      </c>
      <c r="B109" s="144">
        <f>B107+B108</f>
        <v>20476500</v>
      </c>
      <c r="C109" s="144">
        <f t="shared" ref="C109:D109" si="32">C107+C108</f>
        <v>16917200</v>
      </c>
      <c r="D109" s="144">
        <f t="shared" si="32"/>
        <v>16917200</v>
      </c>
    </row>
    <row r="110" spans="1:4" ht="31.5">
      <c r="A110" s="2" t="s">
        <v>528</v>
      </c>
      <c r="B110" s="144">
        <v>3343400</v>
      </c>
      <c r="C110" s="201">
        <v>3944200</v>
      </c>
      <c r="D110" s="184">
        <v>4306100</v>
      </c>
    </row>
    <row r="111" spans="1:4">
      <c r="A111" s="146" t="s">
        <v>529</v>
      </c>
      <c r="B111" s="193">
        <v>0</v>
      </c>
      <c r="C111" s="100"/>
      <c r="D111" s="100"/>
    </row>
    <row r="112" spans="1:4" ht="31.5">
      <c r="A112" s="92" t="s">
        <v>564</v>
      </c>
      <c r="B112" s="186">
        <f>B110+B111</f>
        <v>3343400</v>
      </c>
      <c r="C112" s="144">
        <f t="shared" ref="C112:D112" si="33">C110+C111</f>
        <v>3944200</v>
      </c>
      <c r="D112" s="144">
        <f t="shared" si="33"/>
        <v>4306100</v>
      </c>
    </row>
    <row r="113" spans="1:4" ht="63">
      <c r="A113" s="2" t="s">
        <v>1</v>
      </c>
      <c r="B113" s="183">
        <v>18630800</v>
      </c>
      <c r="C113" s="185">
        <v>14598900</v>
      </c>
      <c r="D113" s="185">
        <v>14361700</v>
      </c>
    </row>
    <row r="114" spans="1:4">
      <c r="A114" s="3" t="s">
        <v>529</v>
      </c>
      <c r="B114" s="202">
        <v>0</v>
      </c>
      <c r="C114" s="96"/>
      <c r="D114" s="96"/>
    </row>
    <row r="115" spans="1:4" ht="63">
      <c r="A115" s="2" t="s">
        <v>565</v>
      </c>
      <c r="B115" s="144">
        <f>B113+B114</f>
        <v>18630800</v>
      </c>
      <c r="C115" s="144">
        <f t="shared" ref="C115:D115" si="34">C113+C114</f>
        <v>14598900</v>
      </c>
      <c r="D115" s="144">
        <f t="shared" si="34"/>
        <v>14361700</v>
      </c>
    </row>
    <row r="116" spans="1:4">
      <c r="A116" s="2" t="s">
        <v>94</v>
      </c>
      <c r="B116" s="183">
        <v>0</v>
      </c>
      <c r="C116" s="185">
        <v>6349800</v>
      </c>
      <c r="D116" s="185">
        <v>12338600</v>
      </c>
    </row>
    <row r="117" spans="1:4" ht="31.5">
      <c r="A117" s="4" t="s">
        <v>658</v>
      </c>
      <c r="B117" s="203">
        <f>B113+B110+B107+B104+B98+B89+B86+B78+B70+B67+B50</f>
        <v>675959298.16999996</v>
      </c>
      <c r="C117" s="204">
        <f>C113+C110+C107+C104+C98+C89+C86+C78+C70+C67+C50+C116</f>
        <v>488710416</v>
      </c>
      <c r="D117" s="204">
        <f>D113+D110+D107+D104+D98+D89+D86+D78+D70+D67+D50+D116</f>
        <v>489851616</v>
      </c>
    </row>
    <row r="118" spans="1:4">
      <c r="A118" s="22" t="s">
        <v>529</v>
      </c>
      <c r="B118" s="120">
        <f>B114+B111+B108+B105+B99+B90+B87+B79+B71+B68+B51</f>
        <v>0</v>
      </c>
      <c r="C118" s="205">
        <f>C114+C111+C108+C105+C99+C90+C87+C79+C71+C68+C51</f>
        <v>0</v>
      </c>
      <c r="D118" s="205">
        <f>D114+D111+D108+D105+D99+D90+D87+D79+D71+D68+D51</f>
        <v>0</v>
      </c>
    </row>
    <row r="119" spans="1:4">
      <c r="A119" s="97" t="s">
        <v>566</v>
      </c>
      <c r="B119" s="203">
        <f>B117+B118</f>
        <v>675959298.16999996</v>
      </c>
      <c r="C119" s="98">
        <f t="shared" ref="C119:D119" si="35">C117+C118</f>
        <v>488710416</v>
      </c>
      <c r="D119" s="98">
        <f t="shared" si="35"/>
        <v>489851616</v>
      </c>
    </row>
  </sheetData>
  <mergeCells count="1">
    <mergeCell ref="A1:D1"/>
  </mergeCells>
  <pageMargins left="0.70866141732283472" right="0.70866141732283472" top="0.74803149606299213" bottom="0.74803149606299213" header="0.31496062992125984" footer="0.31496062992125984"/>
  <pageSetup paperSize="9" scale="75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501"/>
  <sheetViews>
    <sheetView topLeftCell="A429" workbookViewId="0">
      <selection activeCell="K473" sqref="K473"/>
    </sheetView>
  </sheetViews>
  <sheetFormatPr defaultRowHeight="15.75"/>
  <cols>
    <col min="1" max="1" width="28.85546875" style="9" customWidth="1"/>
    <col min="2" max="2" width="15.5703125" style="9" customWidth="1"/>
    <col min="3" max="3" width="6.28515625" style="9" customWidth="1"/>
    <col min="4" max="4" width="7" style="9" customWidth="1"/>
    <col min="5" max="5" width="15.42578125" style="9" bestFit="1" customWidth="1"/>
    <col min="6" max="7" width="15.42578125" style="9" customWidth="1"/>
    <col min="8" max="8" width="15.7109375" style="9" customWidth="1"/>
    <col min="9" max="9" width="15.28515625" style="9" customWidth="1"/>
    <col min="10" max="10" width="14.28515625" style="9" customWidth="1"/>
    <col min="11" max="11" width="13.85546875" style="9" customWidth="1"/>
    <col min="12" max="16384" width="9.140625" style="9"/>
  </cols>
  <sheetData>
    <row r="1" spans="1:9">
      <c r="A1" s="222" t="s">
        <v>337</v>
      </c>
      <c r="B1" s="222"/>
      <c r="C1" s="222"/>
      <c r="D1" s="222"/>
      <c r="E1" s="222"/>
      <c r="F1" s="222"/>
      <c r="G1" s="222"/>
      <c r="H1" s="222"/>
      <c r="I1" s="222"/>
    </row>
    <row r="2" spans="1:9">
      <c r="A2" s="223" t="s">
        <v>338</v>
      </c>
      <c r="B2" s="223"/>
      <c r="C2" s="223"/>
      <c r="D2" s="223"/>
      <c r="E2" s="223"/>
      <c r="F2" s="223"/>
      <c r="G2" s="223"/>
      <c r="H2" s="223"/>
      <c r="I2" s="223"/>
    </row>
    <row r="3" spans="1:9">
      <c r="A3" s="223" t="s">
        <v>2</v>
      </c>
      <c r="B3" s="223"/>
      <c r="C3" s="223"/>
      <c r="D3" s="223"/>
      <c r="E3" s="223"/>
      <c r="F3" s="223"/>
      <c r="G3" s="223"/>
      <c r="H3" s="223"/>
      <c r="I3" s="223"/>
    </row>
    <row r="4" spans="1:9">
      <c r="A4" s="223" t="s">
        <v>329</v>
      </c>
      <c r="B4" s="223"/>
      <c r="C4" s="223"/>
      <c r="D4" s="223"/>
      <c r="E4" s="223"/>
      <c r="F4" s="223"/>
      <c r="G4" s="223"/>
      <c r="H4" s="223"/>
      <c r="I4" s="223"/>
    </row>
    <row r="5" spans="1:9">
      <c r="A5" s="223" t="s">
        <v>423</v>
      </c>
      <c r="B5" s="223"/>
      <c r="C5" s="223"/>
      <c r="D5" s="223"/>
      <c r="E5" s="223"/>
      <c r="F5" s="223"/>
      <c r="G5" s="223"/>
      <c r="H5" s="223"/>
      <c r="I5" s="223"/>
    </row>
    <row r="6" spans="1:9">
      <c r="A6" s="224"/>
      <c r="B6" s="224"/>
      <c r="C6" s="224"/>
      <c r="D6" s="224"/>
      <c r="E6" s="182"/>
      <c r="F6" s="212"/>
      <c r="G6" s="212"/>
      <c r="H6" s="182"/>
      <c r="I6" s="182"/>
    </row>
    <row r="7" spans="1:9" ht="62.25" customHeight="1">
      <c r="A7" s="220" t="s">
        <v>453</v>
      </c>
      <c r="B7" s="220"/>
      <c r="C7" s="220"/>
      <c r="D7" s="220"/>
      <c r="E7" s="220"/>
      <c r="F7" s="220"/>
      <c r="G7" s="220"/>
      <c r="H7" s="220"/>
      <c r="I7" s="220"/>
    </row>
    <row r="8" spans="1:9">
      <c r="A8" s="221" t="s">
        <v>3</v>
      </c>
      <c r="B8" s="221"/>
      <c r="C8" s="221"/>
      <c r="D8" s="221"/>
      <c r="E8" s="221"/>
      <c r="F8" s="221"/>
      <c r="G8" s="221"/>
      <c r="H8" s="221"/>
      <c r="I8" s="221"/>
    </row>
    <row r="9" spans="1:9" ht="31.5">
      <c r="A9" s="10" t="s">
        <v>0</v>
      </c>
      <c r="B9" s="1" t="s">
        <v>339</v>
      </c>
      <c r="C9" s="10" t="s">
        <v>340</v>
      </c>
      <c r="D9" s="10" t="s">
        <v>4</v>
      </c>
      <c r="E9" s="10" t="s">
        <v>5</v>
      </c>
      <c r="F9" s="10" t="s">
        <v>594</v>
      </c>
      <c r="G9" s="10" t="s">
        <v>645</v>
      </c>
      <c r="H9" s="10" t="s">
        <v>6</v>
      </c>
      <c r="I9" s="10" t="s">
        <v>454</v>
      </c>
    </row>
    <row r="10" spans="1:9">
      <c r="A10" s="10">
        <v>1</v>
      </c>
      <c r="B10" s="10">
        <v>2</v>
      </c>
      <c r="C10" s="10">
        <v>3</v>
      </c>
      <c r="D10" s="10">
        <v>4</v>
      </c>
      <c r="E10" s="10">
        <v>5</v>
      </c>
      <c r="F10" s="10"/>
      <c r="G10" s="10"/>
      <c r="H10" s="10">
        <v>6</v>
      </c>
      <c r="I10" s="10">
        <v>7</v>
      </c>
    </row>
    <row r="11" spans="1:9" ht="94.5">
      <c r="A11" s="2" t="s">
        <v>341</v>
      </c>
      <c r="B11" s="6" t="s">
        <v>31</v>
      </c>
      <c r="C11" s="11" t="s">
        <v>342</v>
      </c>
      <c r="D11" s="11" t="s">
        <v>343</v>
      </c>
      <c r="E11" s="12">
        <v>52831100</v>
      </c>
      <c r="F11" s="12"/>
      <c r="G11" s="12">
        <f>E11+F11</f>
        <v>52831100</v>
      </c>
      <c r="H11" s="12">
        <v>26491400</v>
      </c>
      <c r="I11" s="12">
        <v>26650300</v>
      </c>
    </row>
    <row r="12" spans="1:9" ht="141.75">
      <c r="A12" s="2" t="s">
        <v>32</v>
      </c>
      <c r="B12" s="6" t="s">
        <v>33</v>
      </c>
      <c r="C12" s="11" t="s">
        <v>342</v>
      </c>
      <c r="D12" s="11" t="s">
        <v>343</v>
      </c>
      <c r="E12" s="12">
        <v>9891800</v>
      </c>
      <c r="F12" s="12"/>
      <c r="G12" s="12">
        <f t="shared" ref="G12:G75" si="0">E12+F12</f>
        <v>9891800</v>
      </c>
      <c r="H12" s="12">
        <v>10492600</v>
      </c>
      <c r="I12" s="12">
        <v>10854500</v>
      </c>
    </row>
    <row r="13" spans="1:9" ht="47.25">
      <c r="A13" s="3" t="s">
        <v>318</v>
      </c>
      <c r="B13" s="1" t="s">
        <v>319</v>
      </c>
      <c r="C13" s="13" t="s">
        <v>342</v>
      </c>
      <c r="D13" s="13" t="s">
        <v>343</v>
      </c>
      <c r="E13" s="8">
        <v>3343400</v>
      </c>
      <c r="F13" s="8"/>
      <c r="G13" s="12">
        <f t="shared" si="0"/>
        <v>3343400</v>
      </c>
      <c r="H13" s="8">
        <v>3944200</v>
      </c>
      <c r="I13" s="8">
        <v>4306100</v>
      </c>
    </row>
    <row r="14" spans="1:9" ht="31.5">
      <c r="A14" s="3" t="s">
        <v>320</v>
      </c>
      <c r="B14" s="1" t="s">
        <v>321</v>
      </c>
      <c r="C14" s="13" t="s">
        <v>342</v>
      </c>
      <c r="D14" s="13" t="s">
        <v>343</v>
      </c>
      <c r="E14" s="8">
        <v>3343400</v>
      </c>
      <c r="F14" s="8"/>
      <c r="G14" s="12">
        <f t="shared" si="0"/>
        <v>3343400</v>
      </c>
      <c r="H14" s="8">
        <v>3944200</v>
      </c>
      <c r="I14" s="8">
        <v>4306100</v>
      </c>
    </row>
    <row r="15" spans="1:9" ht="31.5">
      <c r="A15" s="3" t="s">
        <v>322</v>
      </c>
      <c r="B15" s="1" t="s">
        <v>321</v>
      </c>
      <c r="C15" s="13" t="s">
        <v>344</v>
      </c>
      <c r="D15" s="13" t="s">
        <v>323</v>
      </c>
      <c r="E15" s="8">
        <v>3343400</v>
      </c>
      <c r="F15" s="8"/>
      <c r="G15" s="12">
        <f t="shared" si="0"/>
        <v>3343400</v>
      </c>
      <c r="H15" s="8">
        <v>3944200</v>
      </c>
      <c r="I15" s="8">
        <v>4306100</v>
      </c>
    </row>
    <row r="16" spans="1:9" ht="31.5">
      <c r="A16" s="3" t="s">
        <v>34</v>
      </c>
      <c r="B16" s="1" t="s">
        <v>35</v>
      </c>
      <c r="C16" s="13" t="s">
        <v>342</v>
      </c>
      <c r="D16" s="13" t="s">
        <v>343</v>
      </c>
      <c r="E16" s="8">
        <v>6548400</v>
      </c>
      <c r="F16" s="8"/>
      <c r="G16" s="12">
        <f t="shared" si="0"/>
        <v>6548400</v>
      </c>
      <c r="H16" s="8">
        <v>6548400</v>
      </c>
      <c r="I16" s="8">
        <v>6548400</v>
      </c>
    </row>
    <row r="17" spans="1:9" ht="173.25">
      <c r="A17" s="3" t="s">
        <v>36</v>
      </c>
      <c r="B17" s="1" t="s">
        <v>37</v>
      </c>
      <c r="C17" s="13" t="s">
        <v>342</v>
      </c>
      <c r="D17" s="13" t="s">
        <v>343</v>
      </c>
      <c r="E17" s="8">
        <v>6516000</v>
      </c>
      <c r="F17" s="8"/>
      <c r="G17" s="12">
        <f t="shared" si="0"/>
        <v>6516000</v>
      </c>
      <c r="H17" s="8">
        <v>6516000</v>
      </c>
      <c r="I17" s="8">
        <v>6516000</v>
      </c>
    </row>
    <row r="18" spans="1:9" ht="47.25">
      <c r="A18" s="3" t="s">
        <v>13</v>
      </c>
      <c r="B18" s="1" t="s">
        <v>37</v>
      </c>
      <c r="C18" s="13" t="s">
        <v>345</v>
      </c>
      <c r="D18" s="13" t="s">
        <v>14</v>
      </c>
      <c r="E18" s="8">
        <v>6191300</v>
      </c>
      <c r="F18" s="8"/>
      <c r="G18" s="12">
        <f t="shared" si="0"/>
        <v>6191300</v>
      </c>
      <c r="H18" s="8">
        <v>6191300</v>
      </c>
      <c r="I18" s="8">
        <v>6191300</v>
      </c>
    </row>
    <row r="19" spans="1:9" ht="78.75">
      <c r="A19" s="3" t="s">
        <v>19</v>
      </c>
      <c r="B19" s="1" t="s">
        <v>37</v>
      </c>
      <c r="C19" s="13" t="s">
        <v>345</v>
      </c>
      <c r="D19" s="13" t="s">
        <v>20</v>
      </c>
      <c r="E19" s="8">
        <v>322700</v>
      </c>
      <c r="F19" s="8"/>
      <c r="G19" s="12">
        <f t="shared" si="0"/>
        <v>322700</v>
      </c>
      <c r="H19" s="8">
        <v>322700</v>
      </c>
      <c r="I19" s="8">
        <v>322700</v>
      </c>
    </row>
    <row r="20" spans="1:9" ht="31.5">
      <c r="A20" s="3" t="s">
        <v>22</v>
      </c>
      <c r="B20" s="1" t="s">
        <v>37</v>
      </c>
      <c r="C20" s="13" t="s">
        <v>345</v>
      </c>
      <c r="D20" s="13" t="s">
        <v>23</v>
      </c>
      <c r="E20" s="8">
        <v>2000</v>
      </c>
      <c r="F20" s="8"/>
      <c r="G20" s="12">
        <f t="shared" si="0"/>
        <v>2000</v>
      </c>
      <c r="H20" s="8">
        <v>2000</v>
      </c>
      <c r="I20" s="8">
        <v>2000</v>
      </c>
    </row>
    <row r="21" spans="1:9" ht="94.5">
      <c r="A21" s="22" t="s">
        <v>24</v>
      </c>
      <c r="B21" s="1" t="s">
        <v>38</v>
      </c>
      <c r="C21" s="13" t="s">
        <v>342</v>
      </c>
      <c r="D21" s="13" t="s">
        <v>343</v>
      </c>
      <c r="E21" s="8">
        <v>32400</v>
      </c>
      <c r="F21" s="8"/>
      <c r="G21" s="12">
        <f t="shared" si="0"/>
        <v>32400</v>
      </c>
      <c r="H21" s="8">
        <v>32400</v>
      </c>
      <c r="I21" s="8">
        <v>32400</v>
      </c>
    </row>
    <row r="22" spans="1:9" ht="47.25">
      <c r="A22" s="22" t="s">
        <v>13</v>
      </c>
      <c r="B22" s="1" t="s">
        <v>38</v>
      </c>
      <c r="C22" s="13" t="s">
        <v>345</v>
      </c>
      <c r="D22" s="23" t="s">
        <v>14</v>
      </c>
      <c r="E22" s="24">
        <v>32400</v>
      </c>
      <c r="F22" s="24"/>
      <c r="G22" s="12">
        <f t="shared" si="0"/>
        <v>32400</v>
      </c>
      <c r="H22" s="24">
        <v>32400</v>
      </c>
      <c r="I22" s="24">
        <v>32400</v>
      </c>
    </row>
    <row r="23" spans="1:9" ht="78.75">
      <c r="A23" s="2" t="s">
        <v>54</v>
      </c>
      <c r="B23" s="6" t="s">
        <v>55</v>
      </c>
      <c r="C23" s="11" t="s">
        <v>342</v>
      </c>
      <c r="D23" s="11" t="s">
        <v>343</v>
      </c>
      <c r="E23" s="12">
        <v>42899300</v>
      </c>
      <c r="F23" s="12"/>
      <c r="G23" s="12">
        <f t="shared" si="0"/>
        <v>42899300</v>
      </c>
      <c r="H23" s="12">
        <v>15958800</v>
      </c>
      <c r="I23" s="12">
        <v>15755800</v>
      </c>
    </row>
    <row r="24" spans="1:9" ht="63">
      <c r="A24" s="3" t="s">
        <v>346</v>
      </c>
      <c r="B24" s="14" t="s">
        <v>324</v>
      </c>
      <c r="C24" s="13" t="s">
        <v>342</v>
      </c>
      <c r="D24" s="13" t="s">
        <v>343</v>
      </c>
      <c r="E24" s="8">
        <v>18630800</v>
      </c>
      <c r="F24" s="8"/>
      <c r="G24" s="12">
        <f t="shared" si="0"/>
        <v>18630800</v>
      </c>
      <c r="H24" s="8">
        <v>14598900</v>
      </c>
      <c r="I24" s="8">
        <v>14361700</v>
      </c>
    </row>
    <row r="25" spans="1:9" ht="31.5">
      <c r="A25" s="3" t="s">
        <v>325</v>
      </c>
      <c r="B25" s="14" t="s">
        <v>324</v>
      </c>
      <c r="C25" s="13" t="s">
        <v>342</v>
      </c>
      <c r="D25" s="13" t="s">
        <v>343</v>
      </c>
      <c r="E25" s="8">
        <v>18630800</v>
      </c>
      <c r="F25" s="8"/>
      <c r="G25" s="12">
        <f t="shared" si="0"/>
        <v>18630800</v>
      </c>
      <c r="H25" s="8">
        <v>14598900</v>
      </c>
      <c r="I25" s="8">
        <v>14361700</v>
      </c>
    </row>
    <row r="26" spans="1:9" ht="110.25">
      <c r="A26" s="3" t="s">
        <v>1</v>
      </c>
      <c r="B26" s="14" t="s">
        <v>326</v>
      </c>
      <c r="C26" s="13" t="s">
        <v>347</v>
      </c>
      <c r="D26" s="13" t="s">
        <v>343</v>
      </c>
      <c r="E26" s="8">
        <v>18630800</v>
      </c>
      <c r="F26" s="8"/>
      <c r="G26" s="12">
        <f t="shared" si="0"/>
        <v>18630800</v>
      </c>
      <c r="H26" s="8">
        <v>14598900</v>
      </c>
      <c r="I26" s="8">
        <v>14361700</v>
      </c>
    </row>
    <row r="27" spans="1:9">
      <c r="A27" s="3" t="s">
        <v>327</v>
      </c>
      <c r="B27" s="14" t="s">
        <v>326</v>
      </c>
      <c r="C27" s="13" t="s">
        <v>348</v>
      </c>
      <c r="D27" s="13" t="s">
        <v>328</v>
      </c>
      <c r="E27" s="8">
        <v>18630800</v>
      </c>
      <c r="F27" s="8"/>
      <c r="G27" s="12">
        <f t="shared" si="0"/>
        <v>18630800</v>
      </c>
      <c r="H27" s="8">
        <v>14598900</v>
      </c>
      <c r="I27" s="8">
        <v>14361700</v>
      </c>
    </row>
    <row r="28" spans="1:9" ht="63">
      <c r="A28" s="3" t="s">
        <v>349</v>
      </c>
      <c r="B28" s="1" t="s">
        <v>56</v>
      </c>
      <c r="C28" s="13" t="s">
        <v>342</v>
      </c>
      <c r="D28" s="13" t="s">
        <v>343</v>
      </c>
      <c r="E28" s="8">
        <v>1351000</v>
      </c>
      <c r="F28" s="8"/>
      <c r="G28" s="12">
        <f t="shared" si="0"/>
        <v>1351000</v>
      </c>
      <c r="H28" s="8">
        <v>1359900</v>
      </c>
      <c r="I28" s="8">
        <v>1394100</v>
      </c>
    </row>
    <row r="29" spans="1:9" ht="78.75">
      <c r="A29" s="3" t="s">
        <v>95</v>
      </c>
      <c r="B29" s="1" t="s">
        <v>96</v>
      </c>
      <c r="C29" s="13" t="s">
        <v>342</v>
      </c>
      <c r="D29" s="13" t="s">
        <v>343</v>
      </c>
      <c r="E29" s="8">
        <v>880200</v>
      </c>
      <c r="F29" s="8"/>
      <c r="G29" s="12">
        <f t="shared" si="0"/>
        <v>880200</v>
      </c>
      <c r="H29" s="8">
        <v>889100</v>
      </c>
      <c r="I29" s="8">
        <v>923300</v>
      </c>
    </row>
    <row r="30" spans="1:9">
      <c r="A30" s="3" t="s">
        <v>58</v>
      </c>
      <c r="B30" s="1" t="s">
        <v>96</v>
      </c>
      <c r="C30" s="13" t="s">
        <v>350</v>
      </c>
      <c r="D30" s="13" t="s">
        <v>59</v>
      </c>
      <c r="E30" s="8">
        <v>880200</v>
      </c>
      <c r="F30" s="8"/>
      <c r="G30" s="12">
        <f t="shared" si="0"/>
        <v>880200</v>
      </c>
      <c r="H30" s="8">
        <v>889100</v>
      </c>
      <c r="I30" s="8">
        <v>923300</v>
      </c>
    </row>
    <row r="31" spans="1:9" ht="94.5">
      <c r="A31" s="22" t="s">
        <v>24</v>
      </c>
      <c r="B31" s="1" t="s">
        <v>57</v>
      </c>
      <c r="C31" s="13" t="s">
        <v>342</v>
      </c>
      <c r="D31" s="13" t="s">
        <v>343</v>
      </c>
      <c r="E31" s="8">
        <v>470800</v>
      </c>
      <c r="F31" s="8"/>
      <c r="G31" s="12">
        <f t="shared" si="0"/>
        <v>470800</v>
      </c>
      <c r="H31" s="8">
        <v>470800</v>
      </c>
      <c r="I31" s="8">
        <v>470800</v>
      </c>
    </row>
    <row r="32" spans="1:9">
      <c r="A32" s="3" t="s">
        <v>58</v>
      </c>
      <c r="B32" s="1" t="s">
        <v>57</v>
      </c>
      <c r="C32" s="13" t="s">
        <v>351</v>
      </c>
      <c r="D32" s="13" t="s">
        <v>59</v>
      </c>
      <c r="E32" s="8">
        <v>470800</v>
      </c>
      <c r="F32" s="8"/>
      <c r="G32" s="12">
        <f t="shared" si="0"/>
        <v>470800</v>
      </c>
      <c r="H32" s="8">
        <v>470800</v>
      </c>
      <c r="I32" s="8">
        <v>470800</v>
      </c>
    </row>
    <row r="33" spans="1:9" ht="362.25">
      <c r="A33" s="103" t="s">
        <v>622</v>
      </c>
      <c r="B33" s="169" t="s">
        <v>623</v>
      </c>
      <c r="C33" s="13" t="s">
        <v>342</v>
      </c>
      <c r="D33" s="13" t="s">
        <v>343</v>
      </c>
      <c r="E33" s="8">
        <v>22917500</v>
      </c>
      <c r="F33" s="8"/>
      <c r="G33" s="12">
        <f t="shared" si="0"/>
        <v>22917500</v>
      </c>
      <c r="H33" s="8">
        <v>0</v>
      </c>
      <c r="I33" s="8">
        <v>0</v>
      </c>
    </row>
    <row r="34" spans="1:9" ht="31.5">
      <c r="A34" s="129" t="s">
        <v>539</v>
      </c>
      <c r="B34" s="169" t="s">
        <v>623</v>
      </c>
      <c r="C34" s="13" t="s">
        <v>351</v>
      </c>
      <c r="D34" s="13" t="s">
        <v>638</v>
      </c>
      <c r="E34" s="8">
        <v>22917500</v>
      </c>
      <c r="F34" s="8"/>
      <c r="G34" s="12">
        <f t="shared" si="0"/>
        <v>22917500</v>
      </c>
      <c r="H34" s="8">
        <v>0</v>
      </c>
      <c r="I34" s="8">
        <v>0</v>
      </c>
    </row>
    <row r="35" spans="1:9" ht="94.5">
      <c r="A35" s="160" t="s">
        <v>39</v>
      </c>
      <c r="B35" s="11" t="s">
        <v>40</v>
      </c>
      <c r="C35" s="11" t="s">
        <v>342</v>
      </c>
      <c r="D35" s="11" t="s">
        <v>343</v>
      </c>
      <c r="E35" s="12">
        <v>40000</v>
      </c>
      <c r="F35" s="12"/>
      <c r="G35" s="12">
        <f t="shared" si="0"/>
        <v>40000</v>
      </c>
      <c r="H35" s="12">
        <v>40000</v>
      </c>
      <c r="I35" s="12">
        <v>40000</v>
      </c>
    </row>
    <row r="36" spans="1:9" ht="47.25">
      <c r="A36" s="22" t="s">
        <v>41</v>
      </c>
      <c r="B36" s="1" t="s">
        <v>42</v>
      </c>
      <c r="C36" s="13" t="s">
        <v>342</v>
      </c>
      <c r="D36" s="13" t="s">
        <v>343</v>
      </c>
      <c r="E36" s="8">
        <v>20000</v>
      </c>
      <c r="F36" s="8"/>
      <c r="G36" s="12">
        <f t="shared" si="0"/>
        <v>20000</v>
      </c>
      <c r="H36" s="8">
        <v>20000</v>
      </c>
      <c r="I36" s="8">
        <v>20000</v>
      </c>
    </row>
    <row r="37" spans="1:9" ht="94.5">
      <c r="A37" s="17" t="s">
        <v>427</v>
      </c>
      <c r="B37" s="1" t="s">
        <v>43</v>
      </c>
      <c r="C37" s="13" t="s">
        <v>342</v>
      </c>
      <c r="D37" s="13" t="s">
        <v>343</v>
      </c>
      <c r="E37" s="8">
        <v>20000</v>
      </c>
      <c r="F37" s="8"/>
      <c r="G37" s="12">
        <f t="shared" si="0"/>
        <v>20000</v>
      </c>
      <c r="H37" s="8">
        <v>20000</v>
      </c>
      <c r="I37" s="8">
        <v>20000</v>
      </c>
    </row>
    <row r="38" spans="1:9" ht="78.75">
      <c r="A38" s="3" t="s">
        <v>352</v>
      </c>
      <c r="B38" s="1" t="s">
        <v>43</v>
      </c>
      <c r="C38" s="13" t="s">
        <v>345</v>
      </c>
      <c r="D38" s="13" t="s">
        <v>20</v>
      </c>
      <c r="E38" s="8">
        <v>20000</v>
      </c>
      <c r="F38" s="8"/>
      <c r="G38" s="12">
        <f t="shared" si="0"/>
        <v>20000</v>
      </c>
      <c r="H38" s="8">
        <v>20000</v>
      </c>
      <c r="I38" s="8">
        <v>20000</v>
      </c>
    </row>
    <row r="39" spans="1:9" ht="204.75">
      <c r="A39" s="3" t="s">
        <v>353</v>
      </c>
      <c r="B39" s="25" t="s">
        <v>229</v>
      </c>
      <c r="C39" s="13" t="s">
        <v>342</v>
      </c>
      <c r="D39" s="13" t="s">
        <v>343</v>
      </c>
      <c r="E39" s="8">
        <v>20000</v>
      </c>
      <c r="F39" s="8"/>
      <c r="G39" s="12">
        <f t="shared" si="0"/>
        <v>20000</v>
      </c>
      <c r="H39" s="8">
        <v>20000</v>
      </c>
      <c r="I39" s="8">
        <v>20000</v>
      </c>
    </row>
    <row r="40" spans="1:9" ht="173.25">
      <c r="A40" s="3" t="s">
        <v>455</v>
      </c>
      <c r="B40" s="25" t="s">
        <v>230</v>
      </c>
      <c r="C40" s="13" t="s">
        <v>342</v>
      </c>
      <c r="D40" s="13" t="s">
        <v>343</v>
      </c>
      <c r="E40" s="8">
        <v>20000</v>
      </c>
      <c r="F40" s="8"/>
      <c r="G40" s="12">
        <f t="shared" si="0"/>
        <v>20000</v>
      </c>
      <c r="H40" s="8">
        <v>20000</v>
      </c>
      <c r="I40" s="8">
        <v>20000</v>
      </c>
    </row>
    <row r="41" spans="1:9" ht="78.75">
      <c r="A41" s="3" t="s">
        <v>19</v>
      </c>
      <c r="B41" s="25" t="s">
        <v>230</v>
      </c>
      <c r="C41" s="13" t="s">
        <v>354</v>
      </c>
      <c r="D41" s="13" t="s">
        <v>20</v>
      </c>
      <c r="E41" s="8">
        <v>20000</v>
      </c>
      <c r="F41" s="8"/>
      <c r="G41" s="12">
        <f t="shared" si="0"/>
        <v>20000</v>
      </c>
      <c r="H41" s="8">
        <v>20000</v>
      </c>
      <c r="I41" s="8">
        <v>20000</v>
      </c>
    </row>
    <row r="42" spans="1:9" ht="110.25">
      <c r="A42" s="2" t="s">
        <v>488</v>
      </c>
      <c r="B42" s="15" t="s">
        <v>231</v>
      </c>
      <c r="C42" s="11" t="s">
        <v>342</v>
      </c>
      <c r="D42" s="11" t="s">
        <v>343</v>
      </c>
      <c r="E42" s="12">
        <v>20300</v>
      </c>
      <c r="F42" s="12"/>
      <c r="G42" s="12">
        <f t="shared" si="0"/>
        <v>20300</v>
      </c>
      <c r="H42" s="12">
        <v>20300</v>
      </c>
      <c r="I42" s="12">
        <v>20300</v>
      </c>
    </row>
    <row r="43" spans="1:9" ht="126">
      <c r="A43" s="22" t="s">
        <v>232</v>
      </c>
      <c r="B43" s="14" t="s">
        <v>233</v>
      </c>
      <c r="C43" s="13" t="s">
        <v>342</v>
      </c>
      <c r="D43" s="13" t="s">
        <v>343</v>
      </c>
      <c r="E43" s="8">
        <v>20300</v>
      </c>
      <c r="F43" s="8"/>
      <c r="G43" s="12">
        <f t="shared" si="0"/>
        <v>20300</v>
      </c>
      <c r="H43" s="8">
        <v>20300</v>
      </c>
      <c r="I43" s="8">
        <v>20300</v>
      </c>
    </row>
    <row r="44" spans="1:9" ht="173.25">
      <c r="A44" s="17" t="s">
        <v>455</v>
      </c>
      <c r="B44" s="14" t="s">
        <v>234</v>
      </c>
      <c r="C44" s="13" t="s">
        <v>342</v>
      </c>
      <c r="D44" s="13" t="s">
        <v>343</v>
      </c>
      <c r="E44" s="8">
        <v>20300</v>
      </c>
      <c r="F44" s="8"/>
      <c r="G44" s="12">
        <f t="shared" si="0"/>
        <v>20300</v>
      </c>
      <c r="H44" s="8">
        <v>20300</v>
      </c>
      <c r="I44" s="8">
        <v>20300</v>
      </c>
    </row>
    <row r="45" spans="1:9" ht="78.75">
      <c r="A45" s="3" t="s">
        <v>19</v>
      </c>
      <c r="B45" s="14" t="s">
        <v>234</v>
      </c>
      <c r="C45" s="13" t="s">
        <v>354</v>
      </c>
      <c r="D45" s="13" t="s">
        <v>20</v>
      </c>
      <c r="E45" s="8">
        <v>20300</v>
      </c>
      <c r="F45" s="8"/>
      <c r="G45" s="12">
        <f t="shared" si="0"/>
        <v>20300</v>
      </c>
      <c r="H45" s="8">
        <v>20300</v>
      </c>
      <c r="I45" s="8">
        <v>20300</v>
      </c>
    </row>
    <row r="46" spans="1:9" ht="141.75">
      <c r="A46" s="122" t="s">
        <v>568</v>
      </c>
      <c r="B46" s="121" t="s">
        <v>279</v>
      </c>
      <c r="C46" s="11" t="s">
        <v>342</v>
      </c>
      <c r="D46" s="11" t="s">
        <v>343</v>
      </c>
      <c r="E46" s="12">
        <v>4800505</v>
      </c>
      <c r="F46" s="8">
        <v>-1110453</v>
      </c>
      <c r="G46" s="12">
        <f t="shared" si="0"/>
        <v>3690052</v>
      </c>
      <c r="H46" s="12">
        <v>100000</v>
      </c>
      <c r="I46" s="12">
        <v>100000</v>
      </c>
    </row>
    <row r="47" spans="1:9" ht="82.5">
      <c r="A47" s="102" t="s">
        <v>569</v>
      </c>
      <c r="B47" s="123" t="s">
        <v>625</v>
      </c>
      <c r="C47" s="13" t="s">
        <v>342</v>
      </c>
      <c r="D47" s="13" t="s">
        <v>343</v>
      </c>
      <c r="E47" s="8">
        <v>4630505</v>
      </c>
      <c r="F47" s="8">
        <v>-1110453</v>
      </c>
      <c r="G47" s="12">
        <f t="shared" si="0"/>
        <v>3520052</v>
      </c>
      <c r="H47" s="8">
        <v>0</v>
      </c>
      <c r="I47" s="8">
        <v>0</v>
      </c>
    </row>
    <row r="48" spans="1:9" ht="66">
      <c r="A48" s="102" t="s">
        <v>575</v>
      </c>
      <c r="B48" s="123" t="s">
        <v>624</v>
      </c>
      <c r="C48" s="13" t="s">
        <v>342</v>
      </c>
      <c r="D48" s="13" t="s">
        <v>343</v>
      </c>
      <c r="E48" s="8">
        <v>2650505</v>
      </c>
      <c r="F48" s="8">
        <v>-1110453</v>
      </c>
      <c r="G48" s="12">
        <f t="shared" si="0"/>
        <v>1540052</v>
      </c>
      <c r="H48" s="8">
        <v>0</v>
      </c>
      <c r="I48" s="8">
        <v>0</v>
      </c>
    </row>
    <row r="49" spans="1:9" ht="78.75">
      <c r="A49" s="3" t="s">
        <v>19</v>
      </c>
      <c r="B49" s="123" t="s">
        <v>624</v>
      </c>
      <c r="C49" s="13" t="s">
        <v>510</v>
      </c>
      <c r="D49" s="13" t="s">
        <v>20</v>
      </c>
      <c r="E49" s="8">
        <v>2650505</v>
      </c>
      <c r="F49" s="8">
        <v>-1110453</v>
      </c>
      <c r="G49" s="12">
        <f t="shared" si="0"/>
        <v>1540052</v>
      </c>
      <c r="H49" s="8">
        <v>0</v>
      </c>
      <c r="I49" s="8">
        <v>0</v>
      </c>
    </row>
    <row r="50" spans="1:9" ht="94.5">
      <c r="A50" s="101" t="s">
        <v>427</v>
      </c>
      <c r="B50" s="123" t="s">
        <v>626</v>
      </c>
      <c r="C50" s="13" t="s">
        <v>342</v>
      </c>
      <c r="D50" s="13" t="s">
        <v>343</v>
      </c>
      <c r="E50" s="8">
        <v>1980000</v>
      </c>
      <c r="F50" s="8"/>
      <c r="G50" s="12">
        <f t="shared" si="0"/>
        <v>1980000</v>
      </c>
      <c r="H50" s="8">
        <v>0</v>
      </c>
      <c r="I50" s="8">
        <v>0</v>
      </c>
    </row>
    <row r="51" spans="1:9" ht="78.75">
      <c r="A51" s="3" t="s">
        <v>19</v>
      </c>
      <c r="B51" s="123" t="s">
        <v>626</v>
      </c>
      <c r="C51" s="13" t="s">
        <v>510</v>
      </c>
      <c r="D51" s="13" t="s">
        <v>20</v>
      </c>
      <c r="E51" s="8">
        <v>1980000</v>
      </c>
      <c r="F51" s="8"/>
      <c r="G51" s="12">
        <f t="shared" si="0"/>
        <v>1980000</v>
      </c>
      <c r="H51" s="8">
        <v>0</v>
      </c>
      <c r="I51" s="8">
        <v>0</v>
      </c>
    </row>
    <row r="52" spans="1:9" ht="94.5">
      <c r="A52" s="101" t="s">
        <v>427</v>
      </c>
      <c r="B52" s="123" t="s">
        <v>595</v>
      </c>
      <c r="C52" s="13" t="s">
        <v>342</v>
      </c>
      <c r="D52" s="13" t="s">
        <v>343</v>
      </c>
      <c r="E52" s="8">
        <v>170000</v>
      </c>
      <c r="F52" s="8"/>
      <c r="G52" s="12">
        <f t="shared" si="0"/>
        <v>170000</v>
      </c>
      <c r="H52" s="8">
        <v>100000</v>
      </c>
      <c r="I52" s="8">
        <v>100000</v>
      </c>
    </row>
    <row r="53" spans="1:9" ht="78.75">
      <c r="A53" s="3" t="s">
        <v>19</v>
      </c>
      <c r="B53" s="123" t="s">
        <v>595</v>
      </c>
      <c r="C53" s="13" t="s">
        <v>510</v>
      </c>
      <c r="D53" s="13" t="s">
        <v>20</v>
      </c>
      <c r="E53" s="8">
        <v>170000</v>
      </c>
      <c r="F53" s="8"/>
      <c r="G53" s="12">
        <f t="shared" si="0"/>
        <v>170000</v>
      </c>
      <c r="H53" s="8">
        <v>0</v>
      </c>
      <c r="I53" s="8">
        <v>0</v>
      </c>
    </row>
    <row r="54" spans="1:9" ht="157.5">
      <c r="A54" s="2" t="s">
        <v>461</v>
      </c>
      <c r="B54" s="6" t="s">
        <v>60</v>
      </c>
      <c r="C54" s="11" t="s">
        <v>342</v>
      </c>
      <c r="D54" s="11" t="s">
        <v>343</v>
      </c>
      <c r="E54" s="12">
        <v>90000</v>
      </c>
      <c r="F54" s="12"/>
      <c r="G54" s="12">
        <f t="shared" si="0"/>
        <v>90000</v>
      </c>
      <c r="H54" s="12">
        <v>90000</v>
      </c>
      <c r="I54" s="12">
        <v>90000</v>
      </c>
    </row>
    <row r="55" spans="1:9" ht="78.75">
      <c r="A55" s="22" t="s">
        <v>61</v>
      </c>
      <c r="B55" s="1" t="s">
        <v>62</v>
      </c>
      <c r="C55" s="13" t="s">
        <v>342</v>
      </c>
      <c r="D55" s="13" t="s">
        <v>343</v>
      </c>
      <c r="E55" s="8">
        <v>90000</v>
      </c>
      <c r="F55" s="8"/>
      <c r="G55" s="12">
        <f t="shared" si="0"/>
        <v>90000</v>
      </c>
      <c r="H55" s="8">
        <v>70000</v>
      </c>
      <c r="I55" s="8">
        <v>70000</v>
      </c>
    </row>
    <row r="56" spans="1:9" ht="94.5">
      <c r="A56" s="17" t="s">
        <v>427</v>
      </c>
      <c r="B56" s="1" t="s">
        <v>466</v>
      </c>
      <c r="C56" s="13" t="s">
        <v>342</v>
      </c>
      <c r="D56" s="13" t="s">
        <v>343</v>
      </c>
      <c r="E56" s="8">
        <v>90000</v>
      </c>
      <c r="F56" s="8"/>
      <c r="G56" s="12">
        <f t="shared" si="0"/>
        <v>90000</v>
      </c>
      <c r="H56" s="8">
        <v>70000</v>
      </c>
      <c r="I56" s="8">
        <v>70000</v>
      </c>
    </row>
    <row r="57" spans="1:9" ht="78.75">
      <c r="A57" s="3" t="s">
        <v>19</v>
      </c>
      <c r="B57" s="1" t="s">
        <v>466</v>
      </c>
      <c r="C57" s="13" t="s">
        <v>351</v>
      </c>
      <c r="D57" s="13" t="s">
        <v>20</v>
      </c>
      <c r="E57" s="8">
        <v>90000</v>
      </c>
      <c r="F57" s="8"/>
      <c r="G57" s="12">
        <f t="shared" si="0"/>
        <v>90000</v>
      </c>
      <c r="H57" s="8">
        <v>70000</v>
      </c>
      <c r="I57" s="8">
        <v>70000</v>
      </c>
    </row>
    <row r="58" spans="1:9" ht="47.25">
      <c r="A58" s="22" t="s">
        <v>63</v>
      </c>
      <c r="B58" s="1" t="s">
        <v>64</v>
      </c>
      <c r="C58" s="13" t="s">
        <v>342</v>
      </c>
      <c r="D58" s="13" t="s">
        <v>343</v>
      </c>
      <c r="E58" s="8">
        <v>0</v>
      </c>
      <c r="F58" s="8"/>
      <c r="G58" s="12">
        <f t="shared" si="0"/>
        <v>0</v>
      </c>
      <c r="H58" s="8">
        <v>10000</v>
      </c>
      <c r="I58" s="8">
        <v>10000</v>
      </c>
    </row>
    <row r="59" spans="1:9" ht="94.5">
      <c r="A59" s="17" t="s">
        <v>427</v>
      </c>
      <c r="B59" s="1" t="s">
        <v>467</v>
      </c>
      <c r="C59" s="13" t="s">
        <v>342</v>
      </c>
      <c r="D59" s="13" t="s">
        <v>343</v>
      </c>
      <c r="E59" s="8">
        <v>0</v>
      </c>
      <c r="F59" s="8"/>
      <c r="G59" s="12">
        <f t="shared" si="0"/>
        <v>0</v>
      </c>
      <c r="H59" s="8">
        <v>10000</v>
      </c>
      <c r="I59" s="8">
        <v>10000</v>
      </c>
    </row>
    <row r="60" spans="1:9" ht="78.75">
      <c r="A60" s="3" t="s">
        <v>19</v>
      </c>
      <c r="B60" s="1" t="s">
        <v>467</v>
      </c>
      <c r="C60" s="13" t="s">
        <v>351</v>
      </c>
      <c r="D60" s="13" t="s">
        <v>20</v>
      </c>
      <c r="E60" s="8">
        <v>0</v>
      </c>
      <c r="F60" s="8"/>
      <c r="G60" s="12">
        <f t="shared" si="0"/>
        <v>0</v>
      </c>
      <c r="H60" s="8">
        <v>10000</v>
      </c>
      <c r="I60" s="8">
        <v>10000</v>
      </c>
    </row>
    <row r="61" spans="1:9" ht="78.75">
      <c r="A61" s="22" t="s">
        <v>65</v>
      </c>
      <c r="B61" s="1" t="s">
        <v>66</v>
      </c>
      <c r="C61" s="13" t="s">
        <v>342</v>
      </c>
      <c r="D61" s="13" t="s">
        <v>343</v>
      </c>
      <c r="E61" s="8">
        <v>0</v>
      </c>
      <c r="F61" s="8"/>
      <c r="G61" s="12">
        <f t="shared" si="0"/>
        <v>0</v>
      </c>
      <c r="H61" s="8">
        <v>3000</v>
      </c>
      <c r="I61" s="8">
        <v>3000</v>
      </c>
    </row>
    <row r="62" spans="1:9" ht="94.5">
      <c r="A62" s="17" t="s">
        <v>427</v>
      </c>
      <c r="B62" s="1" t="s">
        <v>468</v>
      </c>
      <c r="C62" s="13" t="s">
        <v>342</v>
      </c>
      <c r="D62" s="13" t="s">
        <v>343</v>
      </c>
      <c r="E62" s="8">
        <v>0</v>
      </c>
      <c r="F62" s="8"/>
      <c r="G62" s="12">
        <f t="shared" si="0"/>
        <v>0</v>
      </c>
      <c r="H62" s="8">
        <v>3000</v>
      </c>
      <c r="I62" s="8">
        <v>3000</v>
      </c>
    </row>
    <row r="63" spans="1:9" ht="78.75">
      <c r="A63" s="22" t="s">
        <v>19</v>
      </c>
      <c r="B63" s="1" t="s">
        <v>468</v>
      </c>
      <c r="C63" s="13" t="s">
        <v>351</v>
      </c>
      <c r="D63" s="13" t="s">
        <v>20</v>
      </c>
      <c r="E63" s="8">
        <v>0</v>
      </c>
      <c r="F63" s="8"/>
      <c r="G63" s="12">
        <f t="shared" si="0"/>
        <v>0</v>
      </c>
      <c r="H63" s="8">
        <v>3000</v>
      </c>
      <c r="I63" s="8">
        <v>3000</v>
      </c>
    </row>
    <row r="64" spans="1:9" ht="110.25">
      <c r="A64" s="3" t="s">
        <v>356</v>
      </c>
      <c r="B64" s="1" t="s">
        <v>67</v>
      </c>
      <c r="C64" s="13" t="s">
        <v>342</v>
      </c>
      <c r="D64" s="13" t="s">
        <v>343</v>
      </c>
      <c r="E64" s="8">
        <v>0</v>
      </c>
      <c r="F64" s="8"/>
      <c r="G64" s="12">
        <f t="shared" si="0"/>
        <v>0</v>
      </c>
      <c r="H64" s="8">
        <v>7000</v>
      </c>
      <c r="I64" s="8">
        <v>7000</v>
      </c>
    </row>
    <row r="65" spans="1:9" ht="94.5">
      <c r="A65" s="17" t="s">
        <v>427</v>
      </c>
      <c r="B65" s="1" t="s">
        <v>469</v>
      </c>
      <c r="C65" s="13" t="s">
        <v>342</v>
      </c>
      <c r="D65" s="13" t="s">
        <v>343</v>
      </c>
      <c r="E65" s="8">
        <v>0</v>
      </c>
      <c r="F65" s="8"/>
      <c r="G65" s="12">
        <f t="shared" si="0"/>
        <v>0</v>
      </c>
      <c r="H65" s="8">
        <v>7000</v>
      </c>
      <c r="I65" s="8">
        <v>7000</v>
      </c>
    </row>
    <row r="66" spans="1:9" ht="78.75">
      <c r="A66" s="22" t="s">
        <v>19</v>
      </c>
      <c r="B66" s="1" t="s">
        <v>469</v>
      </c>
      <c r="C66" s="13" t="s">
        <v>351</v>
      </c>
      <c r="D66" s="13" t="s">
        <v>20</v>
      </c>
      <c r="E66" s="8">
        <v>0</v>
      </c>
      <c r="F66" s="8"/>
      <c r="G66" s="12">
        <f t="shared" si="0"/>
        <v>0</v>
      </c>
      <c r="H66" s="8">
        <v>7000</v>
      </c>
      <c r="I66" s="8">
        <v>7000</v>
      </c>
    </row>
    <row r="67" spans="1:9" ht="126">
      <c r="A67" s="2" t="s">
        <v>462</v>
      </c>
      <c r="B67" s="6" t="s">
        <v>104</v>
      </c>
      <c r="C67" s="11" t="s">
        <v>342</v>
      </c>
      <c r="D67" s="11" t="s">
        <v>343</v>
      </c>
      <c r="E67" s="12">
        <v>63000</v>
      </c>
      <c r="F67" s="12"/>
      <c r="G67" s="12">
        <f t="shared" si="0"/>
        <v>63000</v>
      </c>
      <c r="H67" s="12">
        <v>63000</v>
      </c>
      <c r="I67" s="12">
        <v>63000</v>
      </c>
    </row>
    <row r="68" spans="1:9" ht="157.5">
      <c r="A68" s="22" t="s">
        <v>105</v>
      </c>
      <c r="B68" s="1" t="s">
        <v>106</v>
      </c>
      <c r="C68" s="13" t="s">
        <v>342</v>
      </c>
      <c r="D68" s="13" t="s">
        <v>343</v>
      </c>
      <c r="E68" s="8">
        <v>63000</v>
      </c>
      <c r="F68" s="8"/>
      <c r="G68" s="12">
        <f t="shared" si="0"/>
        <v>63000</v>
      </c>
      <c r="H68" s="8">
        <v>63000</v>
      </c>
      <c r="I68" s="8">
        <v>63000</v>
      </c>
    </row>
    <row r="69" spans="1:9" ht="94.5">
      <c r="A69" s="17" t="s">
        <v>427</v>
      </c>
      <c r="B69" s="1" t="s">
        <v>107</v>
      </c>
      <c r="C69" s="13" t="s">
        <v>342</v>
      </c>
      <c r="D69" s="13" t="s">
        <v>343</v>
      </c>
      <c r="E69" s="8">
        <v>63000</v>
      </c>
      <c r="F69" s="8"/>
      <c r="G69" s="12">
        <f t="shared" si="0"/>
        <v>63000</v>
      </c>
      <c r="H69" s="8">
        <v>63000</v>
      </c>
      <c r="I69" s="8">
        <v>63000</v>
      </c>
    </row>
    <row r="70" spans="1:9" ht="78.75">
      <c r="A70" s="3" t="s">
        <v>19</v>
      </c>
      <c r="B70" s="1" t="s">
        <v>107</v>
      </c>
      <c r="C70" s="13" t="s">
        <v>357</v>
      </c>
      <c r="D70" s="13" t="s">
        <v>20</v>
      </c>
      <c r="E70" s="8">
        <v>63000</v>
      </c>
      <c r="F70" s="8"/>
      <c r="G70" s="12">
        <f t="shared" si="0"/>
        <v>63000</v>
      </c>
      <c r="H70" s="8">
        <v>63000</v>
      </c>
      <c r="I70" s="8">
        <v>63000</v>
      </c>
    </row>
    <row r="71" spans="1:9" ht="94.5">
      <c r="A71" s="2" t="s">
        <v>358</v>
      </c>
      <c r="B71" s="6" t="s">
        <v>108</v>
      </c>
      <c r="C71" s="11" t="s">
        <v>342</v>
      </c>
      <c r="D71" s="11" t="s">
        <v>343</v>
      </c>
      <c r="E71" s="12">
        <v>35400</v>
      </c>
      <c r="F71" s="12"/>
      <c r="G71" s="12">
        <f t="shared" si="0"/>
        <v>35400</v>
      </c>
      <c r="H71" s="12">
        <v>35400</v>
      </c>
      <c r="I71" s="12">
        <v>35400</v>
      </c>
    </row>
    <row r="72" spans="1:9" ht="78.75">
      <c r="A72" s="3" t="s">
        <v>477</v>
      </c>
      <c r="B72" s="1" t="s">
        <v>476</v>
      </c>
      <c r="C72" s="13" t="s">
        <v>342</v>
      </c>
      <c r="D72" s="13" t="s">
        <v>343</v>
      </c>
      <c r="E72" s="8">
        <v>30400</v>
      </c>
      <c r="F72" s="8"/>
      <c r="G72" s="12">
        <f t="shared" si="0"/>
        <v>30400</v>
      </c>
      <c r="H72" s="8">
        <v>30400</v>
      </c>
      <c r="I72" s="8">
        <v>30400</v>
      </c>
    </row>
    <row r="73" spans="1:9" ht="126">
      <c r="A73" s="3" t="s">
        <v>475</v>
      </c>
      <c r="B73" s="1" t="s">
        <v>474</v>
      </c>
      <c r="C73" s="13" t="s">
        <v>342</v>
      </c>
      <c r="D73" s="13" t="s">
        <v>343</v>
      </c>
      <c r="E73" s="8">
        <v>30400</v>
      </c>
      <c r="F73" s="8"/>
      <c r="G73" s="12">
        <f t="shared" si="0"/>
        <v>30400</v>
      </c>
      <c r="H73" s="8">
        <v>30400</v>
      </c>
      <c r="I73" s="8">
        <v>30400</v>
      </c>
    </row>
    <row r="74" spans="1:9" ht="78.75">
      <c r="A74" s="3" t="s">
        <v>19</v>
      </c>
      <c r="B74" s="1" t="s">
        <v>474</v>
      </c>
      <c r="C74" s="13" t="s">
        <v>360</v>
      </c>
      <c r="D74" s="13" t="s">
        <v>20</v>
      </c>
      <c r="E74" s="8">
        <v>30400</v>
      </c>
      <c r="F74" s="8"/>
      <c r="G74" s="12">
        <f t="shared" si="0"/>
        <v>30400</v>
      </c>
      <c r="H74" s="8">
        <v>30400</v>
      </c>
      <c r="I74" s="8">
        <v>30400</v>
      </c>
    </row>
    <row r="75" spans="1:9" ht="110.25">
      <c r="A75" s="28" t="s">
        <v>359</v>
      </c>
      <c r="B75" s="1" t="s">
        <v>109</v>
      </c>
      <c r="C75" s="13" t="s">
        <v>342</v>
      </c>
      <c r="D75" s="13" t="s">
        <v>343</v>
      </c>
      <c r="E75" s="8">
        <v>5000</v>
      </c>
      <c r="F75" s="8"/>
      <c r="G75" s="12">
        <f t="shared" si="0"/>
        <v>5000</v>
      </c>
      <c r="H75" s="8">
        <v>5000</v>
      </c>
      <c r="I75" s="8">
        <v>5000</v>
      </c>
    </row>
    <row r="76" spans="1:9" ht="94.5">
      <c r="A76" s="17" t="s">
        <v>427</v>
      </c>
      <c r="B76" s="1" t="s">
        <v>473</v>
      </c>
      <c r="C76" s="13" t="s">
        <v>342</v>
      </c>
      <c r="D76" s="13" t="s">
        <v>343</v>
      </c>
      <c r="E76" s="8">
        <v>5000</v>
      </c>
      <c r="F76" s="8"/>
      <c r="G76" s="12">
        <f t="shared" ref="G76:G139" si="1">E76+F76</f>
        <v>5000</v>
      </c>
      <c r="H76" s="8">
        <v>5000</v>
      </c>
      <c r="I76" s="8">
        <v>5000</v>
      </c>
    </row>
    <row r="77" spans="1:9" ht="78.75">
      <c r="A77" s="3" t="s">
        <v>19</v>
      </c>
      <c r="B77" s="1" t="s">
        <v>473</v>
      </c>
      <c r="C77" s="13" t="s">
        <v>360</v>
      </c>
      <c r="D77" s="13" t="s">
        <v>20</v>
      </c>
      <c r="E77" s="8">
        <v>5000</v>
      </c>
      <c r="F77" s="8"/>
      <c r="G77" s="12">
        <f t="shared" si="1"/>
        <v>5000</v>
      </c>
      <c r="H77" s="8">
        <v>5000</v>
      </c>
      <c r="I77" s="8">
        <v>5000</v>
      </c>
    </row>
    <row r="78" spans="1:9" ht="94.5">
      <c r="A78" s="26" t="s">
        <v>498</v>
      </c>
      <c r="B78" s="29" t="s">
        <v>500</v>
      </c>
      <c r="C78" s="11" t="s">
        <v>342</v>
      </c>
      <c r="D78" s="11" t="s">
        <v>343</v>
      </c>
      <c r="E78" s="12">
        <v>1800000</v>
      </c>
      <c r="F78" s="12"/>
      <c r="G78" s="12">
        <f t="shared" si="1"/>
        <v>1800000</v>
      </c>
      <c r="H78" s="12">
        <v>0</v>
      </c>
      <c r="I78" s="12">
        <v>0</v>
      </c>
    </row>
    <row r="79" spans="1:9" ht="110.25">
      <c r="A79" s="17" t="s">
        <v>499</v>
      </c>
      <c r="B79" s="27" t="s">
        <v>501</v>
      </c>
      <c r="C79" s="13" t="s">
        <v>342</v>
      </c>
      <c r="D79" s="13" t="s">
        <v>343</v>
      </c>
      <c r="E79" s="8">
        <v>1800000</v>
      </c>
      <c r="F79" s="8"/>
      <c r="G79" s="12">
        <f t="shared" si="1"/>
        <v>1800000</v>
      </c>
      <c r="H79" s="8">
        <v>0</v>
      </c>
      <c r="I79" s="8">
        <v>0</v>
      </c>
    </row>
    <row r="80" spans="1:9" ht="110.25">
      <c r="A80" s="104" t="s">
        <v>648</v>
      </c>
      <c r="B80" s="123" t="s">
        <v>650</v>
      </c>
      <c r="C80" s="13" t="s">
        <v>342</v>
      </c>
      <c r="D80" s="13" t="s">
        <v>343</v>
      </c>
      <c r="E80" s="8">
        <v>1800000</v>
      </c>
      <c r="F80" s="8"/>
      <c r="G80" s="12">
        <f t="shared" si="1"/>
        <v>1800000</v>
      </c>
      <c r="H80" s="8">
        <v>0</v>
      </c>
      <c r="I80" s="8">
        <v>0</v>
      </c>
    </row>
    <row r="81" spans="1:9" ht="31.5">
      <c r="A81" s="3" t="s">
        <v>211</v>
      </c>
      <c r="B81" s="123" t="s">
        <v>650</v>
      </c>
      <c r="C81" s="13" t="s">
        <v>400</v>
      </c>
      <c r="D81" s="13" t="s">
        <v>212</v>
      </c>
      <c r="E81" s="8">
        <v>1800000</v>
      </c>
      <c r="F81" s="8"/>
      <c r="G81" s="12">
        <f t="shared" si="1"/>
        <v>1800000</v>
      </c>
      <c r="H81" s="8">
        <v>0</v>
      </c>
      <c r="I81" s="8">
        <v>0</v>
      </c>
    </row>
    <row r="82" spans="1:9" ht="126">
      <c r="A82" s="2" t="s">
        <v>490</v>
      </c>
      <c r="B82" s="6" t="s">
        <v>68</v>
      </c>
      <c r="C82" s="11" t="s">
        <v>342</v>
      </c>
      <c r="D82" s="11" t="s">
        <v>343</v>
      </c>
      <c r="E82" s="12">
        <v>3433578.85</v>
      </c>
      <c r="F82" s="12">
        <v>167453</v>
      </c>
      <c r="G82" s="12">
        <f t="shared" si="1"/>
        <v>3601031.85</v>
      </c>
      <c r="H82" s="12">
        <v>1236200</v>
      </c>
      <c r="I82" s="12">
        <v>1236200</v>
      </c>
    </row>
    <row r="83" spans="1:9" ht="63">
      <c r="A83" s="22" t="s">
        <v>69</v>
      </c>
      <c r="B83" s="1" t="s">
        <v>70</v>
      </c>
      <c r="C83" s="13" t="s">
        <v>342</v>
      </c>
      <c r="D83" s="13" t="s">
        <v>343</v>
      </c>
      <c r="E83" s="8">
        <v>37500</v>
      </c>
      <c r="F83" s="8"/>
      <c r="G83" s="12">
        <f t="shared" si="1"/>
        <v>37500</v>
      </c>
      <c r="H83" s="8">
        <v>35000</v>
      </c>
      <c r="I83" s="8">
        <v>35000</v>
      </c>
    </row>
    <row r="84" spans="1:9" ht="94.5">
      <c r="A84" s="17" t="s">
        <v>427</v>
      </c>
      <c r="B84" s="1" t="s">
        <v>435</v>
      </c>
      <c r="C84" s="13" t="s">
        <v>342</v>
      </c>
      <c r="D84" s="13" t="s">
        <v>343</v>
      </c>
      <c r="E84" s="8">
        <v>37500</v>
      </c>
      <c r="F84" s="8"/>
      <c r="G84" s="12">
        <f t="shared" si="1"/>
        <v>37500</v>
      </c>
      <c r="H84" s="8">
        <v>35000</v>
      </c>
      <c r="I84" s="8">
        <v>35000</v>
      </c>
    </row>
    <row r="85" spans="1:9" ht="78.75">
      <c r="A85" s="3" t="s">
        <v>19</v>
      </c>
      <c r="B85" s="1" t="s">
        <v>435</v>
      </c>
      <c r="C85" s="13" t="s">
        <v>351</v>
      </c>
      <c r="D85" s="13" t="s">
        <v>20</v>
      </c>
      <c r="E85" s="8">
        <v>37500</v>
      </c>
      <c r="F85" s="8"/>
      <c r="G85" s="12">
        <f t="shared" si="1"/>
        <v>37500</v>
      </c>
      <c r="H85" s="8">
        <v>35000</v>
      </c>
      <c r="I85" s="8">
        <v>35000</v>
      </c>
    </row>
    <row r="86" spans="1:9" ht="110.25">
      <c r="A86" s="3" t="s">
        <v>71</v>
      </c>
      <c r="B86" s="14" t="s">
        <v>72</v>
      </c>
      <c r="C86" s="13" t="s">
        <v>342</v>
      </c>
      <c r="D86" s="13" t="s">
        <v>343</v>
      </c>
      <c r="E86" s="8">
        <v>142500</v>
      </c>
      <c r="F86" s="8"/>
      <c r="G86" s="12">
        <f t="shared" si="1"/>
        <v>142500</v>
      </c>
      <c r="H86" s="8">
        <v>50000</v>
      </c>
      <c r="I86" s="8">
        <v>50000</v>
      </c>
    </row>
    <row r="87" spans="1:9" ht="83.25" customHeight="1">
      <c r="A87" s="17" t="s">
        <v>427</v>
      </c>
      <c r="B87" s="14" t="s">
        <v>436</v>
      </c>
      <c r="C87" s="13" t="s">
        <v>342</v>
      </c>
      <c r="D87" s="13" t="s">
        <v>343</v>
      </c>
      <c r="E87" s="8">
        <v>142500</v>
      </c>
      <c r="F87" s="8"/>
      <c r="G87" s="12">
        <f t="shared" si="1"/>
        <v>142500</v>
      </c>
      <c r="H87" s="8">
        <v>50000</v>
      </c>
      <c r="I87" s="8">
        <v>50000</v>
      </c>
    </row>
    <row r="88" spans="1:9" ht="78.75">
      <c r="A88" s="3" t="s">
        <v>19</v>
      </c>
      <c r="B88" s="14" t="s">
        <v>436</v>
      </c>
      <c r="C88" s="13" t="s">
        <v>351</v>
      </c>
      <c r="D88" s="13" t="s">
        <v>20</v>
      </c>
      <c r="E88" s="8">
        <v>142500</v>
      </c>
      <c r="F88" s="8"/>
      <c r="G88" s="12">
        <f t="shared" si="1"/>
        <v>142500</v>
      </c>
      <c r="H88" s="8">
        <v>50000</v>
      </c>
      <c r="I88" s="8">
        <v>50000</v>
      </c>
    </row>
    <row r="89" spans="1:9" ht="78.75">
      <c r="A89" s="3" t="s">
        <v>73</v>
      </c>
      <c r="B89" s="14" t="s">
        <v>74</v>
      </c>
      <c r="C89" s="13" t="s">
        <v>342</v>
      </c>
      <c r="D89" s="13" t="s">
        <v>343</v>
      </c>
      <c r="E89" s="8">
        <v>3033578.85</v>
      </c>
      <c r="F89" s="8">
        <v>117453</v>
      </c>
      <c r="G89" s="12">
        <f t="shared" si="1"/>
        <v>3151031.85</v>
      </c>
      <c r="H89" s="8">
        <v>931200</v>
      </c>
      <c r="I89" s="8">
        <v>931200</v>
      </c>
    </row>
    <row r="90" spans="1:9" ht="31.5">
      <c r="A90" s="17" t="s">
        <v>425</v>
      </c>
      <c r="B90" s="27" t="s">
        <v>491</v>
      </c>
      <c r="C90" s="13" t="s">
        <v>342</v>
      </c>
      <c r="D90" s="13" t="s">
        <v>343</v>
      </c>
      <c r="E90" s="8">
        <v>768781</v>
      </c>
      <c r="F90" s="49">
        <v>-101781</v>
      </c>
      <c r="G90" s="12">
        <f t="shared" si="1"/>
        <v>667000</v>
      </c>
      <c r="H90" s="8">
        <v>0</v>
      </c>
      <c r="I90" s="8">
        <v>0</v>
      </c>
    </row>
    <row r="91" spans="1:9" ht="23.25" customHeight="1">
      <c r="A91" s="33" t="s">
        <v>21</v>
      </c>
      <c r="B91" s="27" t="s">
        <v>491</v>
      </c>
      <c r="C91" s="13" t="s">
        <v>351</v>
      </c>
      <c r="D91" s="13" t="s">
        <v>75</v>
      </c>
      <c r="E91" s="8">
        <v>667000</v>
      </c>
      <c r="F91" s="49">
        <v>-101781</v>
      </c>
      <c r="G91" s="12">
        <f t="shared" si="1"/>
        <v>565219</v>
      </c>
      <c r="H91" s="8">
        <v>0</v>
      </c>
      <c r="I91" s="8">
        <v>0</v>
      </c>
    </row>
    <row r="92" spans="1:9" ht="31.5">
      <c r="A92" s="138" t="s">
        <v>22</v>
      </c>
      <c r="B92" s="127" t="s">
        <v>491</v>
      </c>
      <c r="C92" s="48" t="s">
        <v>351</v>
      </c>
      <c r="D92" s="48" t="s">
        <v>23</v>
      </c>
      <c r="E92" s="49">
        <v>101781</v>
      </c>
      <c r="F92" s="49">
        <v>-101781</v>
      </c>
      <c r="G92" s="12">
        <f t="shared" si="1"/>
        <v>0</v>
      </c>
      <c r="H92" s="49">
        <v>0</v>
      </c>
      <c r="I92" s="49">
        <v>0</v>
      </c>
    </row>
    <row r="93" spans="1:9" ht="63">
      <c r="A93" s="104" t="s">
        <v>492</v>
      </c>
      <c r="B93" s="128" t="s">
        <v>493</v>
      </c>
      <c r="C93" s="13" t="s">
        <v>342</v>
      </c>
      <c r="D93" s="13" t="s">
        <v>343</v>
      </c>
      <c r="E93" s="8">
        <v>435600</v>
      </c>
      <c r="F93" s="8"/>
      <c r="G93" s="12">
        <f t="shared" si="1"/>
        <v>435600</v>
      </c>
      <c r="H93" s="8">
        <v>731200</v>
      </c>
      <c r="I93" s="8">
        <v>731200</v>
      </c>
    </row>
    <row r="94" spans="1:9" ht="78.75">
      <c r="A94" s="3" t="s">
        <v>19</v>
      </c>
      <c r="B94" s="128" t="s">
        <v>493</v>
      </c>
      <c r="C94" s="13" t="s">
        <v>351</v>
      </c>
      <c r="D94" s="13" t="s">
        <v>20</v>
      </c>
      <c r="E94" s="8">
        <v>435600</v>
      </c>
      <c r="F94" s="8"/>
      <c r="G94" s="12">
        <f t="shared" si="1"/>
        <v>435600</v>
      </c>
      <c r="H94" s="8">
        <v>731200</v>
      </c>
      <c r="I94" s="8">
        <v>731200</v>
      </c>
    </row>
    <row r="95" spans="1:9" ht="87" customHeight="1">
      <c r="A95" s="104" t="s">
        <v>427</v>
      </c>
      <c r="B95" s="14" t="s">
        <v>428</v>
      </c>
      <c r="C95" s="13" t="s">
        <v>342</v>
      </c>
      <c r="D95" s="13" t="s">
        <v>343</v>
      </c>
      <c r="E95" s="8">
        <v>420083.57999999996</v>
      </c>
      <c r="F95" s="8">
        <v>219234</v>
      </c>
      <c r="G95" s="12">
        <f t="shared" si="1"/>
        <v>639317.57999999996</v>
      </c>
      <c r="H95" s="8">
        <v>200000</v>
      </c>
      <c r="I95" s="8">
        <v>200000</v>
      </c>
    </row>
    <row r="96" spans="1:9" ht="78.75">
      <c r="A96" s="3" t="s">
        <v>19</v>
      </c>
      <c r="B96" s="14" t="s">
        <v>428</v>
      </c>
      <c r="C96" s="13" t="s">
        <v>351</v>
      </c>
      <c r="D96" s="13" t="s">
        <v>20</v>
      </c>
      <c r="E96" s="8">
        <v>420083.57999999996</v>
      </c>
      <c r="F96" s="8">
        <v>100000</v>
      </c>
      <c r="G96" s="12">
        <f t="shared" si="1"/>
        <v>520083.57999999996</v>
      </c>
      <c r="H96" s="8">
        <v>200000</v>
      </c>
      <c r="I96" s="8">
        <v>200000</v>
      </c>
    </row>
    <row r="97" spans="1:9" ht="31.5">
      <c r="A97" s="138" t="s">
        <v>22</v>
      </c>
      <c r="B97" s="14" t="s">
        <v>428</v>
      </c>
      <c r="C97" s="13" t="s">
        <v>351</v>
      </c>
      <c r="D97" s="13" t="s">
        <v>23</v>
      </c>
      <c r="E97" s="8"/>
      <c r="F97" s="8">
        <v>119234</v>
      </c>
      <c r="G97" s="12">
        <f t="shared" si="1"/>
        <v>119234</v>
      </c>
      <c r="H97" s="8"/>
      <c r="I97" s="8"/>
    </row>
    <row r="98" spans="1:9" ht="110.25">
      <c r="A98" s="3" t="s">
        <v>26</v>
      </c>
      <c r="B98" s="14" t="s">
        <v>76</v>
      </c>
      <c r="C98" s="13" t="s">
        <v>342</v>
      </c>
      <c r="D98" s="13" t="s">
        <v>343</v>
      </c>
      <c r="E98" s="8">
        <v>1096065.6200000001</v>
      </c>
      <c r="F98" s="8"/>
      <c r="G98" s="12">
        <f t="shared" si="1"/>
        <v>1096065.6200000001</v>
      </c>
      <c r="H98" s="8">
        <v>0</v>
      </c>
      <c r="I98" s="8">
        <v>0</v>
      </c>
    </row>
    <row r="99" spans="1:9" ht="78.75">
      <c r="A99" s="3" t="s">
        <v>19</v>
      </c>
      <c r="B99" s="14" t="s">
        <v>76</v>
      </c>
      <c r="C99" s="13" t="s">
        <v>351</v>
      </c>
      <c r="D99" s="13" t="s">
        <v>20</v>
      </c>
      <c r="E99" s="8">
        <v>1096065.6200000001</v>
      </c>
      <c r="F99" s="8"/>
      <c r="G99" s="12">
        <f t="shared" si="1"/>
        <v>1096065.6200000001</v>
      </c>
      <c r="H99" s="8">
        <v>0</v>
      </c>
      <c r="I99" s="8">
        <v>0</v>
      </c>
    </row>
    <row r="100" spans="1:9" ht="78.75">
      <c r="A100" s="3" t="s">
        <v>28</v>
      </c>
      <c r="B100" s="14" t="s">
        <v>77</v>
      </c>
      <c r="C100" s="13" t="s">
        <v>342</v>
      </c>
      <c r="D100" s="13" t="s">
        <v>343</v>
      </c>
      <c r="E100" s="8">
        <v>313048.65000000002</v>
      </c>
      <c r="F100" s="8"/>
      <c r="G100" s="12">
        <f t="shared" si="1"/>
        <v>313048.65000000002</v>
      </c>
      <c r="H100" s="8">
        <v>0</v>
      </c>
      <c r="I100" s="8">
        <v>0</v>
      </c>
    </row>
    <row r="101" spans="1:9" ht="78.75">
      <c r="A101" s="3" t="s">
        <v>19</v>
      </c>
      <c r="B101" s="14" t="s">
        <v>77</v>
      </c>
      <c r="C101" s="13" t="s">
        <v>351</v>
      </c>
      <c r="D101" s="13" t="s">
        <v>20</v>
      </c>
      <c r="E101" s="8">
        <v>313048.65000000002</v>
      </c>
      <c r="F101" s="8"/>
      <c r="G101" s="12">
        <f t="shared" si="1"/>
        <v>313048.65000000002</v>
      </c>
      <c r="H101" s="8">
        <v>0</v>
      </c>
      <c r="I101" s="8">
        <v>0</v>
      </c>
    </row>
    <row r="102" spans="1:9" ht="78.75">
      <c r="A102" s="30" t="s">
        <v>124</v>
      </c>
      <c r="B102" s="14" t="s">
        <v>125</v>
      </c>
      <c r="C102" s="13" t="s">
        <v>342</v>
      </c>
      <c r="D102" s="13" t="s">
        <v>343</v>
      </c>
      <c r="E102" s="8">
        <v>200000</v>
      </c>
      <c r="F102" s="8">
        <v>50000</v>
      </c>
      <c r="G102" s="12">
        <f t="shared" si="1"/>
        <v>250000</v>
      </c>
      <c r="H102" s="8">
        <v>200000</v>
      </c>
      <c r="I102" s="8">
        <v>200000</v>
      </c>
    </row>
    <row r="103" spans="1:9" ht="94.5">
      <c r="A103" s="31" t="s">
        <v>427</v>
      </c>
      <c r="B103" s="27" t="s">
        <v>429</v>
      </c>
      <c r="C103" s="13" t="s">
        <v>342</v>
      </c>
      <c r="D103" s="13" t="s">
        <v>343</v>
      </c>
      <c r="E103" s="8">
        <v>200000</v>
      </c>
      <c r="F103" s="8">
        <v>50000</v>
      </c>
      <c r="G103" s="12">
        <f t="shared" si="1"/>
        <v>250000</v>
      </c>
      <c r="H103" s="8">
        <v>200000</v>
      </c>
      <c r="I103" s="8">
        <v>200000</v>
      </c>
    </row>
    <row r="104" spans="1:9" ht="78.75">
      <c r="A104" s="30" t="s">
        <v>19</v>
      </c>
      <c r="B104" s="27" t="s">
        <v>429</v>
      </c>
      <c r="C104" s="13" t="s">
        <v>361</v>
      </c>
      <c r="D104" s="13" t="s">
        <v>20</v>
      </c>
      <c r="E104" s="8">
        <v>200000</v>
      </c>
      <c r="F104" s="8"/>
      <c r="G104" s="12">
        <f t="shared" si="1"/>
        <v>200000</v>
      </c>
      <c r="H104" s="8">
        <v>200000</v>
      </c>
      <c r="I104" s="8">
        <v>200000</v>
      </c>
    </row>
    <row r="105" spans="1:9" ht="31.5">
      <c r="A105" s="30" t="s">
        <v>126</v>
      </c>
      <c r="B105" s="14" t="s">
        <v>127</v>
      </c>
      <c r="C105" s="13" t="s">
        <v>342</v>
      </c>
      <c r="D105" s="13" t="s">
        <v>343</v>
      </c>
      <c r="E105" s="8">
        <v>20000</v>
      </c>
      <c r="F105" s="8"/>
      <c r="G105" s="12">
        <f t="shared" si="1"/>
        <v>20000</v>
      </c>
      <c r="H105" s="8">
        <v>20000</v>
      </c>
      <c r="I105" s="8">
        <v>20000</v>
      </c>
    </row>
    <row r="106" spans="1:9" ht="94.5">
      <c r="A106" s="31" t="s">
        <v>427</v>
      </c>
      <c r="B106" s="14" t="s">
        <v>430</v>
      </c>
      <c r="C106" s="13" t="s">
        <v>342</v>
      </c>
      <c r="D106" s="13" t="s">
        <v>343</v>
      </c>
      <c r="E106" s="8">
        <v>20000</v>
      </c>
      <c r="F106" s="8"/>
      <c r="G106" s="12">
        <f t="shared" si="1"/>
        <v>20000</v>
      </c>
      <c r="H106" s="8">
        <v>20000</v>
      </c>
      <c r="I106" s="8">
        <v>20000</v>
      </c>
    </row>
    <row r="107" spans="1:9" ht="78.75">
      <c r="A107" s="30" t="s">
        <v>19</v>
      </c>
      <c r="B107" s="14" t="s">
        <v>430</v>
      </c>
      <c r="C107" s="13" t="s">
        <v>361</v>
      </c>
      <c r="D107" s="13" t="s">
        <v>20</v>
      </c>
      <c r="E107" s="8">
        <v>20000</v>
      </c>
      <c r="F107" s="8"/>
      <c r="G107" s="12">
        <f t="shared" si="1"/>
        <v>20000</v>
      </c>
      <c r="H107" s="8">
        <v>20000</v>
      </c>
      <c r="I107" s="8">
        <v>20000</v>
      </c>
    </row>
    <row r="108" spans="1:9" ht="94.5">
      <c r="A108" s="4" t="s">
        <v>432</v>
      </c>
      <c r="B108" s="6" t="s">
        <v>128</v>
      </c>
      <c r="C108" s="11" t="s">
        <v>342</v>
      </c>
      <c r="D108" s="11" t="s">
        <v>343</v>
      </c>
      <c r="E108" s="12">
        <v>93600</v>
      </c>
      <c r="F108" s="12"/>
      <c r="G108" s="12">
        <f t="shared" si="1"/>
        <v>93600</v>
      </c>
      <c r="H108" s="12">
        <v>93600</v>
      </c>
      <c r="I108" s="12">
        <v>104000</v>
      </c>
    </row>
    <row r="109" spans="1:9" ht="94.5">
      <c r="A109" s="4" t="s">
        <v>362</v>
      </c>
      <c r="B109" s="6" t="s">
        <v>129</v>
      </c>
      <c r="C109" s="11" t="s">
        <v>342</v>
      </c>
      <c r="D109" s="11" t="s">
        <v>343</v>
      </c>
      <c r="E109" s="12">
        <v>14000</v>
      </c>
      <c r="F109" s="12"/>
      <c r="G109" s="12">
        <f t="shared" si="1"/>
        <v>14000</v>
      </c>
      <c r="H109" s="12">
        <v>14000</v>
      </c>
      <c r="I109" s="12">
        <v>14000</v>
      </c>
    </row>
    <row r="110" spans="1:9" ht="63">
      <c r="A110" s="22" t="s">
        <v>130</v>
      </c>
      <c r="B110" s="1" t="s">
        <v>131</v>
      </c>
      <c r="C110" s="13" t="s">
        <v>342</v>
      </c>
      <c r="D110" s="13" t="s">
        <v>343</v>
      </c>
      <c r="E110" s="8">
        <v>14000</v>
      </c>
      <c r="F110" s="8"/>
      <c r="G110" s="12">
        <f t="shared" si="1"/>
        <v>14000</v>
      </c>
      <c r="H110" s="8">
        <v>14000</v>
      </c>
      <c r="I110" s="8">
        <v>14000</v>
      </c>
    </row>
    <row r="111" spans="1:9" ht="94.5">
      <c r="A111" s="17" t="s">
        <v>427</v>
      </c>
      <c r="B111" s="27" t="s">
        <v>431</v>
      </c>
      <c r="C111" s="13" t="s">
        <v>342</v>
      </c>
      <c r="D111" s="13" t="s">
        <v>343</v>
      </c>
      <c r="E111" s="8">
        <v>14000</v>
      </c>
      <c r="F111" s="8"/>
      <c r="G111" s="12">
        <f t="shared" si="1"/>
        <v>14000</v>
      </c>
      <c r="H111" s="8">
        <v>14000</v>
      </c>
      <c r="I111" s="8">
        <v>14000</v>
      </c>
    </row>
    <row r="112" spans="1:9" ht="78.75">
      <c r="A112" s="3" t="s">
        <v>19</v>
      </c>
      <c r="B112" s="27" t="s">
        <v>431</v>
      </c>
      <c r="C112" s="13" t="s">
        <v>361</v>
      </c>
      <c r="D112" s="13" t="s">
        <v>20</v>
      </c>
      <c r="E112" s="8">
        <v>14000</v>
      </c>
      <c r="F112" s="8"/>
      <c r="G112" s="12">
        <f t="shared" si="1"/>
        <v>14000</v>
      </c>
      <c r="H112" s="8">
        <v>14000</v>
      </c>
      <c r="I112" s="8">
        <v>14000</v>
      </c>
    </row>
    <row r="113" spans="1:9" ht="47.25">
      <c r="A113" s="4" t="s">
        <v>363</v>
      </c>
      <c r="B113" s="6" t="s">
        <v>132</v>
      </c>
      <c r="C113" s="11" t="s">
        <v>342</v>
      </c>
      <c r="D113" s="11" t="s">
        <v>343</v>
      </c>
      <c r="E113" s="12">
        <v>10000</v>
      </c>
      <c r="F113" s="12"/>
      <c r="G113" s="12">
        <f t="shared" si="1"/>
        <v>10000</v>
      </c>
      <c r="H113" s="12">
        <v>10000</v>
      </c>
      <c r="I113" s="12">
        <v>10000</v>
      </c>
    </row>
    <row r="114" spans="1:9" ht="141.75">
      <c r="A114" s="32" t="s">
        <v>364</v>
      </c>
      <c r="B114" s="1" t="s">
        <v>133</v>
      </c>
      <c r="C114" s="13" t="s">
        <v>342</v>
      </c>
      <c r="D114" s="13" t="s">
        <v>343</v>
      </c>
      <c r="E114" s="8">
        <v>10000</v>
      </c>
      <c r="F114" s="8"/>
      <c r="G114" s="12">
        <f t="shared" si="1"/>
        <v>10000</v>
      </c>
      <c r="H114" s="8">
        <v>10000</v>
      </c>
      <c r="I114" s="8">
        <v>10000</v>
      </c>
    </row>
    <row r="115" spans="1:9" ht="94.5">
      <c r="A115" s="17" t="s">
        <v>427</v>
      </c>
      <c r="B115" s="27" t="s">
        <v>494</v>
      </c>
      <c r="C115" s="13" t="s">
        <v>342</v>
      </c>
      <c r="D115" s="13" t="s">
        <v>343</v>
      </c>
      <c r="E115" s="8">
        <v>10000</v>
      </c>
      <c r="F115" s="8"/>
      <c r="G115" s="12">
        <f t="shared" si="1"/>
        <v>10000</v>
      </c>
      <c r="H115" s="8">
        <v>10000</v>
      </c>
      <c r="I115" s="8">
        <v>10000</v>
      </c>
    </row>
    <row r="116" spans="1:9" ht="78.75">
      <c r="A116" s="3" t="s">
        <v>19</v>
      </c>
      <c r="B116" s="27" t="s">
        <v>494</v>
      </c>
      <c r="C116" s="13" t="s">
        <v>361</v>
      </c>
      <c r="D116" s="13" t="s">
        <v>20</v>
      </c>
      <c r="E116" s="8">
        <v>10000</v>
      </c>
      <c r="F116" s="8"/>
      <c r="G116" s="12">
        <f t="shared" si="1"/>
        <v>10000</v>
      </c>
      <c r="H116" s="8">
        <v>10000</v>
      </c>
      <c r="I116" s="8">
        <v>10000</v>
      </c>
    </row>
    <row r="117" spans="1:9" ht="78.75">
      <c r="A117" s="4" t="s">
        <v>365</v>
      </c>
      <c r="B117" s="6" t="s">
        <v>134</v>
      </c>
      <c r="C117" s="11" t="s">
        <v>342</v>
      </c>
      <c r="D117" s="11" t="s">
        <v>343</v>
      </c>
      <c r="E117" s="12">
        <v>20000</v>
      </c>
      <c r="F117" s="12"/>
      <c r="G117" s="12">
        <f t="shared" si="1"/>
        <v>20000</v>
      </c>
      <c r="H117" s="12">
        <v>20000</v>
      </c>
      <c r="I117" s="12">
        <v>20000</v>
      </c>
    </row>
    <row r="118" spans="1:9" ht="63">
      <c r="A118" s="22" t="s">
        <v>135</v>
      </c>
      <c r="B118" s="1" t="s">
        <v>136</v>
      </c>
      <c r="C118" s="13" t="s">
        <v>342</v>
      </c>
      <c r="D118" s="13" t="s">
        <v>343</v>
      </c>
      <c r="E118" s="8">
        <v>20000</v>
      </c>
      <c r="F118" s="8"/>
      <c r="G118" s="12">
        <f t="shared" si="1"/>
        <v>20000</v>
      </c>
      <c r="H118" s="8">
        <v>20000</v>
      </c>
      <c r="I118" s="8">
        <v>20000</v>
      </c>
    </row>
    <row r="119" spans="1:9" ht="94.5">
      <c r="A119" s="33" t="s">
        <v>427</v>
      </c>
      <c r="B119" s="27" t="s">
        <v>495</v>
      </c>
      <c r="C119" s="13" t="s">
        <v>342</v>
      </c>
      <c r="D119" s="13" t="s">
        <v>343</v>
      </c>
      <c r="E119" s="8">
        <v>20000</v>
      </c>
      <c r="F119" s="8"/>
      <c r="G119" s="12">
        <f t="shared" si="1"/>
        <v>20000</v>
      </c>
      <c r="H119" s="8">
        <v>20000</v>
      </c>
      <c r="I119" s="8">
        <v>20000</v>
      </c>
    </row>
    <row r="120" spans="1:9" ht="78.75">
      <c r="A120" s="3" t="s">
        <v>19</v>
      </c>
      <c r="B120" s="27" t="s">
        <v>495</v>
      </c>
      <c r="C120" s="13" t="s">
        <v>361</v>
      </c>
      <c r="D120" s="13" t="s">
        <v>20</v>
      </c>
      <c r="E120" s="8">
        <v>20000</v>
      </c>
      <c r="F120" s="8"/>
      <c r="G120" s="12">
        <f t="shared" si="1"/>
        <v>20000</v>
      </c>
      <c r="H120" s="8">
        <v>20000</v>
      </c>
      <c r="I120" s="8">
        <v>20000</v>
      </c>
    </row>
    <row r="121" spans="1:9" ht="126">
      <c r="A121" s="2" t="s">
        <v>366</v>
      </c>
      <c r="B121" s="15" t="s">
        <v>137</v>
      </c>
      <c r="C121" s="11" t="s">
        <v>342</v>
      </c>
      <c r="D121" s="11" t="s">
        <v>343</v>
      </c>
      <c r="E121" s="12">
        <v>49600</v>
      </c>
      <c r="F121" s="12"/>
      <c r="G121" s="12">
        <f t="shared" si="1"/>
        <v>49600</v>
      </c>
      <c r="H121" s="12">
        <v>49600</v>
      </c>
      <c r="I121" s="12">
        <v>60000</v>
      </c>
    </row>
    <row r="122" spans="1:9" ht="63">
      <c r="A122" s="22" t="s">
        <v>138</v>
      </c>
      <c r="B122" s="14" t="s">
        <v>139</v>
      </c>
      <c r="C122" s="13" t="s">
        <v>342</v>
      </c>
      <c r="D122" s="13" t="s">
        <v>343</v>
      </c>
      <c r="E122" s="8">
        <v>49600</v>
      </c>
      <c r="F122" s="8"/>
      <c r="G122" s="12">
        <f t="shared" si="1"/>
        <v>49600</v>
      </c>
      <c r="H122" s="8">
        <v>49600</v>
      </c>
      <c r="I122" s="8">
        <v>60000</v>
      </c>
    </row>
    <row r="123" spans="1:9" ht="63">
      <c r="A123" s="3" t="s">
        <v>367</v>
      </c>
      <c r="B123" s="14" t="s">
        <v>333</v>
      </c>
      <c r="C123" s="13" t="s">
        <v>342</v>
      </c>
      <c r="D123" s="13" t="s">
        <v>343</v>
      </c>
      <c r="E123" s="8">
        <v>49600</v>
      </c>
      <c r="F123" s="8"/>
      <c r="G123" s="12">
        <f t="shared" si="1"/>
        <v>49600</v>
      </c>
      <c r="H123" s="8">
        <v>49600</v>
      </c>
      <c r="I123" s="8">
        <v>60000</v>
      </c>
    </row>
    <row r="124" spans="1:9" ht="141.75">
      <c r="A124" s="3" t="s">
        <v>368</v>
      </c>
      <c r="B124" s="14" t="s">
        <v>333</v>
      </c>
      <c r="C124" s="13" t="s">
        <v>361</v>
      </c>
      <c r="D124" s="13" t="s">
        <v>140</v>
      </c>
      <c r="E124" s="8">
        <v>49600</v>
      </c>
      <c r="F124" s="8"/>
      <c r="G124" s="12">
        <f t="shared" si="1"/>
        <v>49600</v>
      </c>
      <c r="H124" s="8">
        <v>49600</v>
      </c>
      <c r="I124" s="8">
        <v>60000</v>
      </c>
    </row>
    <row r="125" spans="1:9" ht="173.25">
      <c r="A125" s="2" t="s">
        <v>433</v>
      </c>
      <c r="B125" s="6" t="s">
        <v>115</v>
      </c>
      <c r="C125" s="11" t="s">
        <v>342</v>
      </c>
      <c r="D125" s="11" t="s">
        <v>343</v>
      </c>
      <c r="E125" s="12">
        <v>12177600</v>
      </c>
      <c r="F125" s="12"/>
      <c r="G125" s="12">
        <f t="shared" si="1"/>
        <v>12177600</v>
      </c>
      <c r="H125" s="12">
        <v>9391700</v>
      </c>
      <c r="I125" s="12">
        <v>9490800</v>
      </c>
    </row>
    <row r="126" spans="1:9" ht="63">
      <c r="A126" s="28" t="s">
        <v>116</v>
      </c>
      <c r="B126" s="1" t="s">
        <v>117</v>
      </c>
      <c r="C126" s="13" t="s">
        <v>342</v>
      </c>
      <c r="D126" s="13" t="s">
        <v>343</v>
      </c>
      <c r="E126" s="8">
        <v>2056000</v>
      </c>
      <c r="F126" s="8"/>
      <c r="G126" s="12">
        <f t="shared" si="1"/>
        <v>2056000</v>
      </c>
      <c r="H126" s="8">
        <v>3400000</v>
      </c>
      <c r="I126" s="8">
        <v>3400000</v>
      </c>
    </row>
    <row r="127" spans="1:9" ht="78.75">
      <c r="A127" s="22" t="s">
        <v>118</v>
      </c>
      <c r="B127" s="1" t="s">
        <v>119</v>
      </c>
      <c r="C127" s="13" t="s">
        <v>342</v>
      </c>
      <c r="D127" s="13" t="s">
        <v>343</v>
      </c>
      <c r="E127" s="8">
        <v>2056000</v>
      </c>
      <c r="F127" s="8"/>
      <c r="G127" s="12">
        <f t="shared" si="1"/>
        <v>2056000</v>
      </c>
      <c r="H127" s="8">
        <v>3400000</v>
      </c>
      <c r="I127" s="8">
        <v>3400000</v>
      </c>
    </row>
    <row r="128" spans="1:9" ht="78.75">
      <c r="A128" s="22" t="s">
        <v>19</v>
      </c>
      <c r="B128" s="1" t="s">
        <v>119</v>
      </c>
      <c r="C128" s="13" t="s">
        <v>369</v>
      </c>
      <c r="D128" s="13" t="s">
        <v>20</v>
      </c>
      <c r="E128" s="8">
        <v>2056000</v>
      </c>
      <c r="F128" s="8"/>
      <c r="G128" s="12">
        <f t="shared" si="1"/>
        <v>2056000</v>
      </c>
      <c r="H128" s="8">
        <v>3400000</v>
      </c>
      <c r="I128" s="8">
        <v>3400000</v>
      </c>
    </row>
    <row r="129" spans="1:11" ht="110.25">
      <c r="A129" s="28" t="s">
        <v>370</v>
      </c>
      <c r="B129" s="1" t="s">
        <v>120</v>
      </c>
      <c r="C129" s="13" t="s">
        <v>342</v>
      </c>
      <c r="D129" s="13" t="s">
        <v>343</v>
      </c>
      <c r="E129" s="8">
        <v>10121600</v>
      </c>
      <c r="F129" s="8"/>
      <c r="G129" s="12">
        <f t="shared" si="1"/>
        <v>10121600</v>
      </c>
      <c r="H129" s="8">
        <v>1746400</v>
      </c>
      <c r="I129" s="8">
        <v>1845500</v>
      </c>
    </row>
    <row r="130" spans="1:11" ht="78.75">
      <c r="A130" s="22" t="s">
        <v>118</v>
      </c>
      <c r="B130" s="1" t="s">
        <v>121</v>
      </c>
      <c r="C130" s="13" t="s">
        <v>342</v>
      </c>
      <c r="D130" s="13" t="s">
        <v>343</v>
      </c>
      <c r="E130" s="8">
        <v>3754230</v>
      </c>
      <c r="F130" s="8"/>
      <c r="G130" s="12">
        <f t="shared" si="1"/>
        <v>3754230</v>
      </c>
      <c r="H130" s="8">
        <v>1746400</v>
      </c>
      <c r="I130" s="8">
        <v>1845500</v>
      </c>
    </row>
    <row r="131" spans="1:11" ht="78.75">
      <c r="A131" s="22" t="s">
        <v>19</v>
      </c>
      <c r="B131" s="1" t="s">
        <v>121</v>
      </c>
      <c r="C131" s="13" t="s">
        <v>369</v>
      </c>
      <c r="D131" s="13" t="s">
        <v>20</v>
      </c>
      <c r="E131" s="8">
        <v>3754230</v>
      </c>
      <c r="F131" s="8"/>
      <c r="G131" s="12">
        <f t="shared" si="1"/>
        <v>3754230</v>
      </c>
      <c r="H131" s="8">
        <v>1746400</v>
      </c>
      <c r="I131" s="8">
        <v>1845500</v>
      </c>
    </row>
    <row r="132" spans="1:11" ht="63">
      <c r="A132" s="3" t="s">
        <v>597</v>
      </c>
      <c r="B132" s="1" t="s">
        <v>122</v>
      </c>
      <c r="C132" s="13" t="s">
        <v>342</v>
      </c>
      <c r="D132" s="13" t="s">
        <v>343</v>
      </c>
      <c r="E132" s="8">
        <v>6049000</v>
      </c>
      <c r="F132" s="8"/>
      <c r="G132" s="12">
        <f t="shared" si="1"/>
        <v>6049000</v>
      </c>
      <c r="H132" s="8">
        <v>4033000</v>
      </c>
      <c r="I132" s="8">
        <v>4033000</v>
      </c>
    </row>
    <row r="133" spans="1:11" ht="78.75">
      <c r="A133" s="22" t="s">
        <v>19</v>
      </c>
      <c r="B133" s="1" t="s">
        <v>122</v>
      </c>
      <c r="C133" s="13" t="s">
        <v>369</v>
      </c>
      <c r="D133" s="13" t="s">
        <v>20</v>
      </c>
      <c r="E133" s="8">
        <v>6049000</v>
      </c>
      <c r="F133" s="8"/>
      <c r="G133" s="12">
        <f t="shared" si="1"/>
        <v>6049000</v>
      </c>
      <c r="H133" s="8">
        <v>4033000</v>
      </c>
      <c r="I133" s="8">
        <v>4033000</v>
      </c>
    </row>
    <row r="134" spans="1:11" ht="78.75">
      <c r="A134" s="3" t="s">
        <v>371</v>
      </c>
      <c r="B134" s="1" t="s">
        <v>123</v>
      </c>
      <c r="C134" s="13" t="s">
        <v>342</v>
      </c>
      <c r="D134" s="13" t="s">
        <v>343</v>
      </c>
      <c r="E134" s="8">
        <v>318370</v>
      </c>
      <c r="F134" s="8"/>
      <c r="G134" s="12">
        <f t="shared" si="1"/>
        <v>318370</v>
      </c>
      <c r="H134" s="8">
        <v>212300</v>
      </c>
      <c r="I134" s="8">
        <v>212300</v>
      </c>
    </row>
    <row r="135" spans="1:11" ht="78.75">
      <c r="A135" s="22" t="s">
        <v>19</v>
      </c>
      <c r="B135" s="1" t="s">
        <v>123</v>
      </c>
      <c r="C135" s="13" t="s">
        <v>369</v>
      </c>
      <c r="D135" s="13" t="s">
        <v>20</v>
      </c>
      <c r="E135" s="8">
        <v>318370</v>
      </c>
      <c r="F135" s="8"/>
      <c r="G135" s="12">
        <f t="shared" si="1"/>
        <v>318370</v>
      </c>
      <c r="H135" s="8">
        <v>212300</v>
      </c>
      <c r="I135" s="8">
        <v>212300</v>
      </c>
    </row>
    <row r="136" spans="1:11" ht="94.5">
      <c r="A136" s="16" t="s">
        <v>161</v>
      </c>
      <c r="B136" s="15" t="s">
        <v>162</v>
      </c>
      <c r="C136" s="11" t="s">
        <v>342</v>
      </c>
      <c r="D136" s="11" t="s">
        <v>343</v>
      </c>
      <c r="E136" s="12">
        <v>384931254.43000001</v>
      </c>
      <c r="F136" s="12">
        <v>240000</v>
      </c>
      <c r="G136" s="12">
        <f t="shared" si="1"/>
        <v>385171254.43000001</v>
      </c>
      <c r="H136" s="12">
        <v>282103430</v>
      </c>
      <c r="I136" s="12">
        <v>275634730</v>
      </c>
      <c r="J136" s="9">
        <v>304240</v>
      </c>
      <c r="K136" s="21" t="e">
        <f>J136-#REF!</f>
        <v>#REF!</v>
      </c>
    </row>
    <row r="137" spans="1:11" ht="78.75">
      <c r="A137" s="2" t="s">
        <v>163</v>
      </c>
      <c r="B137" s="15" t="s">
        <v>164</v>
      </c>
      <c r="C137" s="11" t="s">
        <v>342</v>
      </c>
      <c r="D137" s="11" t="s">
        <v>343</v>
      </c>
      <c r="E137" s="12">
        <v>37060100</v>
      </c>
      <c r="F137" s="12"/>
      <c r="G137" s="12">
        <f t="shared" si="1"/>
        <v>37060100</v>
      </c>
      <c r="H137" s="12">
        <v>2951100</v>
      </c>
      <c r="I137" s="12">
        <v>2951100</v>
      </c>
    </row>
    <row r="138" spans="1:11" ht="47.25">
      <c r="A138" s="3" t="s">
        <v>463</v>
      </c>
      <c r="B138" s="14" t="s">
        <v>464</v>
      </c>
      <c r="C138" s="13" t="s">
        <v>342</v>
      </c>
      <c r="D138" s="13" t="s">
        <v>343</v>
      </c>
      <c r="E138" s="8">
        <v>1122000</v>
      </c>
      <c r="F138" s="8"/>
      <c r="G138" s="12">
        <f t="shared" si="1"/>
        <v>1122000</v>
      </c>
      <c r="H138" s="8">
        <v>0</v>
      </c>
      <c r="I138" s="8">
        <v>0</v>
      </c>
    </row>
    <row r="139" spans="1:11" ht="94.5">
      <c r="A139" s="3" t="s">
        <v>419</v>
      </c>
      <c r="B139" s="14" t="s">
        <v>465</v>
      </c>
      <c r="C139" s="13" t="s">
        <v>342</v>
      </c>
      <c r="D139" s="13" t="s">
        <v>343</v>
      </c>
      <c r="E139" s="8">
        <v>1122000</v>
      </c>
      <c r="F139" s="8"/>
      <c r="G139" s="12">
        <f t="shared" si="1"/>
        <v>1122000</v>
      </c>
      <c r="H139" s="8">
        <v>0</v>
      </c>
      <c r="I139" s="8">
        <v>0</v>
      </c>
    </row>
    <row r="140" spans="1:11" ht="31.5">
      <c r="A140" s="3" t="s">
        <v>167</v>
      </c>
      <c r="B140" s="14" t="s">
        <v>465</v>
      </c>
      <c r="C140" s="13" t="s">
        <v>374</v>
      </c>
      <c r="D140" s="13" t="s">
        <v>173</v>
      </c>
      <c r="E140" s="8">
        <v>1122000</v>
      </c>
      <c r="F140" s="8"/>
      <c r="G140" s="12">
        <f t="shared" ref="G140:G203" si="2">E140+F140</f>
        <v>1122000</v>
      </c>
      <c r="H140" s="8">
        <v>0</v>
      </c>
      <c r="I140" s="8">
        <v>0</v>
      </c>
    </row>
    <row r="141" spans="1:11" ht="31.5">
      <c r="A141" s="34" t="s">
        <v>191</v>
      </c>
      <c r="B141" s="35" t="s">
        <v>372</v>
      </c>
      <c r="C141" s="13" t="s">
        <v>342</v>
      </c>
      <c r="D141" s="13" t="s">
        <v>343</v>
      </c>
      <c r="E141" s="8">
        <v>3229000</v>
      </c>
      <c r="F141" s="8"/>
      <c r="G141" s="12">
        <f t="shared" si="2"/>
        <v>3229000</v>
      </c>
      <c r="H141" s="8">
        <v>1619000</v>
      </c>
      <c r="I141" s="8">
        <v>1619000</v>
      </c>
    </row>
    <row r="142" spans="1:11" ht="189">
      <c r="A142" s="28" t="s">
        <v>332</v>
      </c>
      <c r="B142" s="35" t="s">
        <v>373</v>
      </c>
      <c r="C142" s="13" t="s">
        <v>342</v>
      </c>
      <c r="D142" s="13" t="s">
        <v>343</v>
      </c>
      <c r="E142" s="8">
        <v>7.2759576141834259E-11</v>
      </c>
      <c r="F142" s="8"/>
      <c r="G142" s="12">
        <f t="shared" si="2"/>
        <v>7.2759576141834259E-11</v>
      </c>
      <c r="H142" s="8">
        <v>0</v>
      </c>
      <c r="I142" s="8">
        <v>0</v>
      </c>
    </row>
    <row r="143" spans="1:11" ht="78.75">
      <c r="A143" s="22" t="s">
        <v>19</v>
      </c>
      <c r="B143" s="35" t="s">
        <v>373</v>
      </c>
      <c r="C143" s="13" t="s">
        <v>374</v>
      </c>
      <c r="D143" s="13" t="s">
        <v>20</v>
      </c>
      <c r="E143" s="8">
        <v>7.2759576141834259E-11</v>
      </c>
      <c r="F143" s="8"/>
      <c r="G143" s="12">
        <f t="shared" si="2"/>
        <v>7.2759576141834259E-11</v>
      </c>
      <c r="H143" s="8">
        <v>0</v>
      </c>
      <c r="I143" s="8">
        <v>0</v>
      </c>
    </row>
    <row r="144" spans="1:11" ht="110.25">
      <c r="A144" s="3" t="s">
        <v>192</v>
      </c>
      <c r="B144" s="35" t="s">
        <v>375</v>
      </c>
      <c r="C144" s="13" t="s">
        <v>342</v>
      </c>
      <c r="D144" s="13" t="s">
        <v>343</v>
      </c>
      <c r="E144" s="8">
        <v>1619000</v>
      </c>
      <c r="F144" s="8"/>
      <c r="G144" s="12">
        <f t="shared" si="2"/>
        <v>1619000</v>
      </c>
      <c r="H144" s="8">
        <v>1619000</v>
      </c>
      <c r="I144" s="8">
        <v>1619000</v>
      </c>
    </row>
    <row r="145" spans="1:9" ht="31.5">
      <c r="A145" s="3" t="s">
        <v>167</v>
      </c>
      <c r="B145" s="35" t="s">
        <v>375</v>
      </c>
      <c r="C145" s="13" t="s">
        <v>374</v>
      </c>
      <c r="D145" s="13" t="s">
        <v>173</v>
      </c>
      <c r="E145" s="8">
        <v>1619000</v>
      </c>
      <c r="F145" s="8"/>
      <c r="G145" s="12">
        <f t="shared" si="2"/>
        <v>1619000</v>
      </c>
      <c r="H145" s="8">
        <v>1619000</v>
      </c>
      <c r="I145" s="8">
        <v>1619000</v>
      </c>
    </row>
    <row r="146" spans="1:9" ht="110.25">
      <c r="A146" s="177" t="s">
        <v>640</v>
      </c>
      <c r="B146" s="178" t="s">
        <v>642</v>
      </c>
      <c r="C146" s="13" t="s">
        <v>342</v>
      </c>
      <c r="D146" s="13" t="s">
        <v>343</v>
      </c>
      <c r="E146" s="8">
        <v>200000</v>
      </c>
      <c r="F146" s="8"/>
      <c r="G146" s="12">
        <f t="shared" si="2"/>
        <v>200000</v>
      </c>
      <c r="H146" s="8">
        <v>0</v>
      </c>
      <c r="I146" s="8">
        <v>0</v>
      </c>
    </row>
    <row r="147" spans="1:9" ht="31.5">
      <c r="A147" s="3" t="s">
        <v>167</v>
      </c>
      <c r="B147" s="178" t="s">
        <v>642</v>
      </c>
      <c r="C147" s="13" t="s">
        <v>374</v>
      </c>
      <c r="D147" s="13" t="s">
        <v>173</v>
      </c>
      <c r="E147" s="8">
        <v>200000</v>
      </c>
      <c r="F147" s="8"/>
      <c r="G147" s="12">
        <f t="shared" si="2"/>
        <v>200000</v>
      </c>
      <c r="H147" s="8">
        <v>0</v>
      </c>
      <c r="I147" s="8">
        <v>0</v>
      </c>
    </row>
    <row r="148" spans="1:9" ht="157.5">
      <c r="A148" s="101" t="s">
        <v>639</v>
      </c>
      <c r="B148" s="178" t="s">
        <v>643</v>
      </c>
      <c r="C148" s="13" t="s">
        <v>342</v>
      </c>
      <c r="D148" s="13" t="s">
        <v>343</v>
      </c>
      <c r="E148" s="8">
        <v>1410000</v>
      </c>
      <c r="F148" s="8"/>
      <c r="G148" s="12">
        <f t="shared" si="2"/>
        <v>1410000</v>
      </c>
      <c r="H148" s="8"/>
      <c r="I148" s="8"/>
    </row>
    <row r="149" spans="1:9" ht="31.5">
      <c r="A149" s="3" t="s">
        <v>167</v>
      </c>
      <c r="B149" s="178" t="s">
        <v>643</v>
      </c>
      <c r="C149" s="13" t="s">
        <v>374</v>
      </c>
      <c r="D149" s="13" t="s">
        <v>173</v>
      </c>
      <c r="E149" s="8">
        <v>1410000</v>
      </c>
      <c r="F149" s="8"/>
      <c r="G149" s="12">
        <f t="shared" si="2"/>
        <v>1410000</v>
      </c>
      <c r="H149" s="8"/>
      <c r="I149" s="8"/>
    </row>
    <row r="150" spans="1:9" ht="47.25">
      <c r="A150" s="37" t="s">
        <v>376</v>
      </c>
      <c r="B150" s="35" t="s">
        <v>377</v>
      </c>
      <c r="C150" s="13" t="s">
        <v>342</v>
      </c>
      <c r="D150" s="13" t="s">
        <v>343</v>
      </c>
      <c r="E150" s="8">
        <v>90000</v>
      </c>
      <c r="F150" s="8"/>
      <c r="G150" s="12">
        <f t="shared" si="2"/>
        <v>90000</v>
      </c>
      <c r="H150" s="8">
        <v>0</v>
      </c>
      <c r="I150" s="8">
        <v>0</v>
      </c>
    </row>
    <row r="151" spans="1:9" ht="78.75">
      <c r="A151" s="37" t="s">
        <v>378</v>
      </c>
      <c r="B151" s="35" t="s">
        <v>379</v>
      </c>
      <c r="C151" s="13" t="s">
        <v>342</v>
      </c>
      <c r="D151" s="13" t="s">
        <v>343</v>
      </c>
      <c r="E151" s="8">
        <v>0</v>
      </c>
      <c r="F151" s="8"/>
      <c r="G151" s="12">
        <f t="shared" si="2"/>
        <v>0</v>
      </c>
      <c r="H151" s="8">
        <v>0</v>
      </c>
      <c r="I151" s="8">
        <v>0</v>
      </c>
    </row>
    <row r="152" spans="1:9" ht="78.75">
      <c r="A152" s="22" t="s">
        <v>19</v>
      </c>
      <c r="B152" s="35" t="s">
        <v>379</v>
      </c>
      <c r="C152" s="13" t="s">
        <v>374</v>
      </c>
      <c r="D152" s="13" t="s">
        <v>20</v>
      </c>
      <c r="E152" s="8">
        <v>0</v>
      </c>
      <c r="F152" s="8"/>
      <c r="G152" s="12">
        <f t="shared" si="2"/>
        <v>0</v>
      </c>
      <c r="H152" s="8">
        <v>0</v>
      </c>
      <c r="I152" s="8">
        <v>0</v>
      </c>
    </row>
    <row r="153" spans="1:9" ht="126">
      <c r="A153" s="129" t="s">
        <v>641</v>
      </c>
      <c r="B153" s="35" t="s">
        <v>644</v>
      </c>
      <c r="C153" s="13" t="s">
        <v>342</v>
      </c>
      <c r="D153" s="13" t="s">
        <v>343</v>
      </c>
      <c r="E153" s="8">
        <v>90000</v>
      </c>
      <c r="F153" s="8"/>
      <c r="G153" s="12">
        <f t="shared" si="2"/>
        <v>90000</v>
      </c>
      <c r="H153" s="8"/>
      <c r="I153" s="8"/>
    </row>
    <row r="154" spans="1:9" ht="31.5">
      <c r="A154" s="3" t="s">
        <v>167</v>
      </c>
      <c r="B154" s="35" t="s">
        <v>644</v>
      </c>
      <c r="C154" s="13" t="s">
        <v>374</v>
      </c>
      <c r="D154" s="13" t="s">
        <v>20</v>
      </c>
      <c r="E154" s="8">
        <v>90000</v>
      </c>
      <c r="F154" s="8"/>
      <c r="G154" s="12">
        <f t="shared" si="2"/>
        <v>90000</v>
      </c>
      <c r="H154" s="8"/>
      <c r="I154" s="8"/>
    </row>
    <row r="155" spans="1:9" ht="78.75">
      <c r="A155" s="93" t="s">
        <v>571</v>
      </c>
      <c r="B155" s="14" t="s">
        <v>602</v>
      </c>
      <c r="C155" s="13" t="s">
        <v>342</v>
      </c>
      <c r="D155" s="13" t="s">
        <v>343</v>
      </c>
      <c r="E155" s="8">
        <v>487000</v>
      </c>
      <c r="F155" s="8"/>
      <c r="G155" s="12">
        <f t="shared" si="2"/>
        <v>487000</v>
      </c>
      <c r="H155" s="8">
        <v>0</v>
      </c>
      <c r="I155" s="8">
        <v>0</v>
      </c>
    </row>
    <row r="156" spans="1:9" ht="126">
      <c r="A156" s="89" t="s">
        <v>577</v>
      </c>
      <c r="B156" s="14" t="s">
        <v>603</v>
      </c>
      <c r="C156" s="13" t="s">
        <v>342</v>
      </c>
      <c r="D156" s="13" t="s">
        <v>343</v>
      </c>
      <c r="E156" s="8">
        <v>487000</v>
      </c>
      <c r="F156" s="8"/>
      <c r="G156" s="12">
        <f t="shared" si="2"/>
        <v>487000</v>
      </c>
      <c r="H156" s="8">
        <v>0</v>
      </c>
      <c r="I156" s="8">
        <v>0</v>
      </c>
    </row>
    <row r="157" spans="1:9" ht="31.5">
      <c r="A157" s="3" t="s">
        <v>167</v>
      </c>
      <c r="B157" s="14" t="s">
        <v>603</v>
      </c>
      <c r="C157" s="13" t="s">
        <v>380</v>
      </c>
      <c r="D157" s="13" t="s">
        <v>173</v>
      </c>
      <c r="E157" s="8">
        <v>487000</v>
      </c>
      <c r="F157" s="8"/>
      <c r="G157" s="12">
        <f t="shared" si="2"/>
        <v>487000</v>
      </c>
      <c r="H157" s="8">
        <v>0</v>
      </c>
      <c r="I157" s="8">
        <v>0</v>
      </c>
    </row>
    <row r="158" spans="1:9" ht="47.25">
      <c r="A158" s="3" t="s">
        <v>165</v>
      </c>
      <c r="B158" s="14" t="s">
        <v>166</v>
      </c>
      <c r="C158" s="13" t="s">
        <v>342</v>
      </c>
      <c r="D158" s="13" t="s">
        <v>343</v>
      </c>
      <c r="E158" s="8">
        <v>32122100</v>
      </c>
      <c r="F158" s="8"/>
      <c r="G158" s="12">
        <f t="shared" si="2"/>
        <v>32122100</v>
      </c>
      <c r="H158" s="8">
        <v>1322100</v>
      </c>
      <c r="I158" s="8">
        <v>1322100</v>
      </c>
    </row>
    <row r="159" spans="1:9" ht="157.5">
      <c r="A159" s="3" t="s">
        <v>188</v>
      </c>
      <c r="B159" s="14" t="s">
        <v>189</v>
      </c>
      <c r="C159" s="13" t="s">
        <v>342</v>
      </c>
      <c r="D159" s="13" t="s">
        <v>343</v>
      </c>
      <c r="E159" s="8">
        <v>1085400</v>
      </c>
      <c r="F159" s="8"/>
      <c r="G159" s="12">
        <f t="shared" si="2"/>
        <v>1085400</v>
      </c>
      <c r="H159" s="8">
        <v>1085400</v>
      </c>
      <c r="I159" s="8">
        <v>1085400</v>
      </c>
    </row>
    <row r="160" spans="1:9" ht="31.5">
      <c r="A160" s="3" t="s">
        <v>167</v>
      </c>
      <c r="B160" s="14" t="s">
        <v>189</v>
      </c>
      <c r="C160" s="13" t="s">
        <v>374</v>
      </c>
      <c r="D160" s="13" t="s">
        <v>173</v>
      </c>
      <c r="E160" s="8">
        <v>1085400</v>
      </c>
      <c r="F160" s="8"/>
      <c r="G160" s="12">
        <f t="shared" si="2"/>
        <v>1085400</v>
      </c>
      <c r="H160" s="8">
        <v>1085400</v>
      </c>
      <c r="I160" s="8">
        <v>1085400</v>
      </c>
    </row>
    <row r="161" spans="1:9" ht="220.5">
      <c r="A161" s="32" t="s">
        <v>381</v>
      </c>
      <c r="B161" s="14" t="s">
        <v>190</v>
      </c>
      <c r="C161" s="13" t="s">
        <v>342</v>
      </c>
      <c r="D161" s="13" t="s">
        <v>343</v>
      </c>
      <c r="E161" s="8">
        <v>236700</v>
      </c>
      <c r="F161" s="8"/>
      <c r="G161" s="12">
        <f t="shared" si="2"/>
        <v>236700</v>
      </c>
      <c r="H161" s="8">
        <v>236700</v>
      </c>
      <c r="I161" s="8">
        <v>236700</v>
      </c>
    </row>
    <row r="162" spans="1:9" ht="31.5">
      <c r="A162" s="3" t="s">
        <v>167</v>
      </c>
      <c r="B162" s="14" t="s">
        <v>190</v>
      </c>
      <c r="C162" s="13" t="s">
        <v>374</v>
      </c>
      <c r="D162" s="13" t="s">
        <v>173</v>
      </c>
      <c r="E162" s="8">
        <v>236700</v>
      </c>
      <c r="F162" s="8"/>
      <c r="G162" s="12">
        <f t="shared" si="2"/>
        <v>236700</v>
      </c>
      <c r="H162" s="8">
        <v>236700</v>
      </c>
      <c r="I162" s="8">
        <v>236700</v>
      </c>
    </row>
    <row r="163" spans="1:9" ht="110.25">
      <c r="A163" s="147" t="s">
        <v>613</v>
      </c>
      <c r="B163" s="14" t="s">
        <v>632</v>
      </c>
      <c r="C163" s="13" t="s">
        <v>342</v>
      </c>
      <c r="D163" s="13" t="s">
        <v>343</v>
      </c>
      <c r="E163" s="8">
        <v>14400000</v>
      </c>
      <c r="F163" s="8"/>
      <c r="G163" s="12">
        <f t="shared" si="2"/>
        <v>14400000</v>
      </c>
      <c r="H163" s="8">
        <v>0</v>
      </c>
      <c r="I163" s="8">
        <v>0</v>
      </c>
    </row>
    <row r="164" spans="1:9" ht="31.5">
      <c r="A164" s="3" t="s">
        <v>167</v>
      </c>
      <c r="B164" s="14" t="s">
        <v>632</v>
      </c>
      <c r="C164" s="13" t="s">
        <v>374</v>
      </c>
      <c r="D164" s="13" t="s">
        <v>173</v>
      </c>
      <c r="E164" s="8">
        <v>14400000</v>
      </c>
      <c r="F164" s="8"/>
      <c r="G164" s="12">
        <f t="shared" si="2"/>
        <v>14400000</v>
      </c>
      <c r="H164" s="8">
        <v>0</v>
      </c>
      <c r="I164" s="8">
        <v>0</v>
      </c>
    </row>
    <row r="165" spans="1:9" ht="189">
      <c r="A165" s="147" t="s">
        <v>614</v>
      </c>
      <c r="B165" s="14" t="s">
        <v>633</v>
      </c>
      <c r="C165" s="13" t="s">
        <v>342</v>
      </c>
      <c r="D165" s="13" t="s">
        <v>343</v>
      </c>
      <c r="E165" s="8">
        <v>16300000</v>
      </c>
      <c r="F165" s="8"/>
      <c r="G165" s="12">
        <f t="shared" si="2"/>
        <v>16300000</v>
      </c>
      <c r="H165" s="8">
        <v>0</v>
      </c>
      <c r="I165" s="8">
        <v>0</v>
      </c>
    </row>
    <row r="166" spans="1:9" ht="31.5">
      <c r="A166" s="3" t="s">
        <v>167</v>
      </c>
      <c r="B166" s="14" t="s">
        <v>633</v>
      </c>
      <c r="C166" s="13" t="s">
        <v>374</v>
      </c>
      <c r="D166" s="13" t="s">
        <v>173</v>
      </c>
      <c r="E166" s="8">
        <v>16300000</v>
      </c>
      <c r="F166" s="8"/>
      <c r="G166" s="12">
        <f t="shared" si="2"/>
        <v>16300000</v>
      </c>
      <c r="H166" s="8">
        <v>0</v>
      </c>
      <c r="I166" s="8">
        <v>0</v>
      </c>
    </row>
    <row r="167" spans="1:9" ht="63">
      <c r="A167" s="106" t="s">
        <v>578</v>
      </c>
      <c r="B167" s="14" t="s">
        <v>601</v>
      </c>
      <c r="C167" s="13" t="s">
        <v>342</v>
      </c>
      <c r="D167" s="13" t="s">
        <v>343</v>
      </c>
      <c r="E167" s="8">
        <v>100000</v>
      </c>
      <c r="F167" s="8"/>
      <c r="G167" s="12">
        <f t="shared" si="2"/>
        <v>100000</v>
      </c>
      <c r="H167" s="8">
        <v>0</v>
      </c>
      <c r="I167" s="8">
        <v>0</v>
      </c>
    </row>
    <row r="168" spans="1:9" ht="31.5">
      <c r="A168" s="3" t="s">
        <v>167</v>
      </c>
      <c r="B168" s="14" t="s">
        <v>601</v>
      </c>
      <c r="C168" s="13" t="s">
        <v>374</v>
      </c>
      <c r="D168" s="13" t="s">
        <v>173</v>
      </c>
      <c r="E168" s="8">
        <v>100000</v>
      </c>
      <c r="F168" s="8"/>
      <c r="G168" s="12">
        <f t="shared" si="2"/>
        <v>100000</v>
      </c>
      <c r="H168" s="8">
        <v>0</v>
      </c>
      <c r="I168" s="8">
        <v>0</v>
      </c>
    </row>
    <row r="169" spans="1:9" ht="110.25">
      <c r="A169" s="3" t="s">
        <v>382</v>
      </c>
      <c r="B169" s="14" t="s">
        <v>235</v>
      </c>
      <c r="C169" s="13" t="s">
        <v>342</v>
      </c>
      <c r="D169" s="13" t="s">
        <v>343</v>
      </c>
      <c r="E169" s="8">
        <v>10000</v>
      </c>
      <c r="F169" s="8"/>
      <c r="G169" s="12">
        <f t="shared" si="2"/>
        <v>10000</v>
      </c>
      <c r="H169" s="8">
        <v>10000</v>
      </c>
      <c r="I169" s="8">
        <v>10000</v>
      </c>
    </row>
    <row r="170" spans="1:9" ht="94.5">
      <c r="A170" s="17" t="s">
        <v>427</v>
      </c>
      <c r="B170" s="14" t="s">
        <v>459</v>
      </c>
      <c r="C170" s="13" t="s">
        <v>342</v>
      </c>
      <c r="D170" s="13" t="s">
        <v>343</v>
      </c>
      <c r="E170" s="8">
        <v>10000</v>
      </c>
      <c r="F170" s="8"/>
      <c r="G170" s="12">
        <f t="shared" si="2"/>
        <v>10000</v>
      </c>
      <c r="H170" s="8">
        <v>10000</v>
      </c>
      <c r="I170" s="8">
        <v>10000</v>
      </c>
    </row>
    <row r="171" spans="1:9" ht="78.75">
      <c r="A171" s="3" t="s">
        <v>19</v>
      </c>
      <c r="B171" s="14" t="s">
        <v>459</v>
      </c>
      <c r="C171" s="13" t="s">
        <v>354</v>
      </c>
      <c r="D171" s="13" t="s">
        <v>20</v>
      </c>
      <c r="E171" s="8">
        <v>10000</v>
      </c>
      <c r="F171" s="8"/>
      <c r="G171" s="12">
        <f t="shared" si="2"/>
        <v>10000</v>
      </c>
      <c r="H171" s="8">
        <v>10000</v>
      </c>
      <c r="I171" s="8">
        <v>10000</v>
      </c>
    </row>
    <row r="172" spans="1:9" ht="78.75">
      <c r="A172" s="2" t="s">
        <v>383</v>
      </c>
      <c r="B172" s="15" t="s">
        <v>200</v>
      </c>
      <c r="C172" s="11" t="s">
        <v>342</v>
      </c>
      <c r="D172" s="11" t="s">
        <v>343</v>
      </c>
      <c r="E172" s="12">
        <v>3684870.7</v>
      </c>
      <c r="F172" s="12"/>
      <c r="G172" s="12">
        <f t="shared" si="2"/>
        <v>3684870.7</v>
      </c>
      <c r="H172" s="12">
        <v>1734300</v>
      </c>
      <c r="I172" s="12">
        <v>1734300</v>
      </c>
    </row>
    <row r="173" spans="1:9" ht="157.5">
      <c r="A173" s="3" t="s">
        <v>384</v>
      </c>
      <c r="B173" s="14" t="s">
        <v>201</v>
      </c>
      <c r="C173" s="13" t="s">
        <v>342</v>
      </c>
      <c r="D173" s="13" t="s">
        <v>343</v>
      </c>
      <c r="E173" s="8">
        <v>198300</v>
      </c>
      <c r="F173" s="8"/>
      <c r="G173" s="12">
        <f t="shared" si="2"/>
        <v>198300</v>
      </c>
      <c r="H173" s="8">
        <v>0</v>
      </c>
      <c r="I173" s="8">
        <v>0</v>
      </c>
    </row>
    <row r="174" spans="1:9" ht="94.5">
      <c r="A174" s="17" t="s">
        <v>427</v>
      </c>
      <c r="B174" s="14" t="s">
        <v>502</v>
      </c>
      <c r="C174" s="13" t="s">
        <v>342</v>
      </c>
      <c r="D174" s="13" t="s">
        <v>343</v>
      </c>
      <c r="E174" s="8">
        <v>198300</v>
      </c>
      <c r="F174" s="8"/>
      <c r="G174" s="12">
        <f t="shared" si="2"/>
        <v>198300</v>
      </c>
      <c r="H174" s="8">
        <v>0</v>
      </c>
      <c r="I174" s="8">
        <v>0</v>
      </c>
    </row>
    <row r="175" spans="1:9" ht="31.5">
      <c r="A175" s="3" t="s">
        <v>167</v>
      </c>
      <c r="B175" s="14" t="s">
        <v>502</v>
      </c>
      <c r="C175" s="13" t="s">
        <v>385</v>
      </c>
      <c r="D175" s="13" t="s">
        <v>343</v>
      </c>
      <c r="E175" s="8">
        <v>198300</v>
      </c>
      <c r="F175" s="8"/>
      <c r="G175" s="12">
        <f t="shared" si="2"/>
        <v>198300</v>
      </c>
      <c r="H175" s="8">
        <v>0</v>
      </c>
      <c r="I175" s="8">
        <v>0</v>
      </c>
    </row>
    <row r="176" spans="1:9" ht="63">
      <c r="A176" s="3" t="s">
        <v>386</v>
      </c>
      <c r="B176" s="14" t="s">
        <v>215</v>
      </c>
      <c r="C176" s="13" t="s">
        <v>342</v>
      </c>
      <c r="D176" s="13" t="s">
        <v>343</v>
      </c>
      <c r="E176" s="8">
        <v>1525000</v>
      </c>
      <c r="F176" s="8"/>
      <c r="G176" s="12">
        <f t="shared" si="2"/>
        <v>1525000</v>
      </c>
      <c r="H176" s="8">
        <v>1525000</v>
      </c>
      <c r="I176" s="8">
        <v>1525000</v>
      </c>
    </row>
    <row r="177" spans="1:9" ht="78.75">
      <c r="A177" s="3" t="s">
        <v>216</v>
      </c>
      <c r="B177" s="14" t="s">
        <v>217</v>
      </c>
      <c r="C177" s="13" t="s">
        <v>342</v>
      </c>
      <c r="D177" s="13" t="s">
        <v>342</v>
      </c>
      <c r="E177" s="8">
        <v>1525000</v>
      </c>
      <c r="F177" s="8"/>
      <c r="G177" s="12">
        <f t="shared" si="2"/>
        <v>1525000</v>
      </c>
      <c r="H177" s="8">
        <v>1525000</v>
      </c>
      <c r="I177" s="8">
        <v>1525000</v>
      </c>
    </row>
    <row r="178" spans="1:9" ht="31.5">
      <c r="A178" s="3" t="s">
        <v>167</v>
      </c>
      <c r="B178" s="14" t="s">
        <v>217</v>
      </c>
      <c r="C178" s="13" t="s">
        <v>387</v>
      </c>
      <c r="D178" s="13" t="s">
        <v>173</v>
      </c>
      <c r="E178" s="8">
        <v>1525000</v>
      </c>
      <c r="F178" s="8"/>
      <c r="G178" s="12">
        <f t="shared" si="2"/>
        <v>1525000</v>
      </c>
      <c r="H178" s="8">
        <v>1525000</v>
      </c>
      <c r="I178" s="8">
        <v>1525000</v>
      </c>
    </row>
    <row r="179" spans="1:9" ht="78.75">
      <c r="A179" s="3" t="s">
        <v>388</v>
      </c>
      <c r="B179" s="14" t="s">
        <v>236</v>
      </c>
      <c r="C179" s="13" t="s">
        <v>342</v>
      </c>
      <c r="D179" s="13" t="s">
        <v>342</v>
      </c>
      <c r="E179" s="8">
        <v>209300</v>
      </c>
      <c r="F179" s="8"/>
      <c r="G179" s="12">
        <f t="shared" si="2"/>
        <v>209300</v>
      </c>
      <c r="H179" s="8">
        <v>209300</v>
      </c>
      <c r="I179" s="8">
        <v>209300</v>
      </c>
    </row>
    <row r="180" spans="1:9" ht="157.5">
      <c r="A180" s="22" t="s">
        <v>237</v>
      </c>
      <c r="B180" s="14" t="s">
        <v>238</v>
      </c>
      <c r="C180" s="13" t="s">
        <v>342</v>
      </c>
      <c r="D180" s="13" t="s">
        <v>343</v>
      </c>
      <c r="E180" s="8">
        <v>108000</v>
      </c>
      <c r="F180" s="8"/>
      <c r="G180" s="12">
        <f t="shared" si="2"/>
        <v>108000</v>
      </c>
      <c r="H180" s="8">
        <v>108000</v>
      </c>
      <c r="I180" s="8">
        <v>108000</v>
      </c>
    </row>
    <row r="181" spans="1:9">
      <c r="A181" s="3" t="s">
        <v>239</v>
      </c>
      <c r="B181" s="14" t="s">
        <v>238</v>
      </c>
      <c r="C181" s="13" t="s">
        <v>354</v>
      </c>
      <c r="D181" s="13" t="s">
        <v>389</v>
      </c>
      <c r="E181" s="8">
        <v>108000</v>
      </c>
      <c r="F181" s="8"/>
      <c r="G181" s="12">
        <f t="shared" si="2"/>
        <v>108000</v>
      </c>
      <c r="H181" s="8">
        <v>108000</v>
      </c>
      <c r="I181" s="8">
        <v>108000</v>
      </c>
    </row>
    <row r="182" spans="1:9" ht="94.5">
      <c r="A182" s="17" t="s">
        <v>427</v>
      </c>
      <c r="B182" s="14" t="s">
        <v>458</v>
      </c>
      <c r="C182" s="13" t="s">
        <v>342</v>
      </c>
      <c r="D182" s="13" t="s">
        <v>343</v>
      </c>
      <c r="E182" s="8">
        <v>101300</v>
      </c>
      <c r="F182" s="8"/>
      <c r="G182" s="12">
        <f t="shared" si="2"/>
        <v>101300</v>
      </c>
      <c r="H182" s="8">
        <v>101300</v>
      </c>
      <c r="I182" s="8">
        <v>101300</v>
      </c>
    </row>
    <row r="183" spans="1:9" ht="78.75">
      <c r="A183" s="3" t="s">
        <v>19</v>
      </c>
      <c r="B183" s="14" t="s">
        <v>458</v>
      </c>
      <c r="C183" s="13" t="s">
        <v>354</v>
      </c>
      <c r="D183" s="13" t="s">
        <v>20</v>
      </c>
      <c r="E183" s="8">
        <v>101300</v>
      </c>
      <c r="F183" s="8"/>
      <c r="G183" s="12">
        <f t="shared" si="2"/>
        <v>101300</v>
      </c>
      <c r="H183" s="8">
        <v>101300</v>
      </c>
      <c r="I183" s="8">
        <v>101300</v>
      </c>
    </row>
    <row r="184" spans="1:9" ht="63">
      <c r="A184" s="38" t="s">
        <v>240</v>
      </c>
      <c r="B184" s="14" t="s">
        <v>241</v>
      </c>
      <c r="C184" s="13" t="s">
        <v>342</v>
      </c>
      <c r="D184" s="13" t="s">
        <v>343</v>
      </c>
      <c r="E184" s="8">
        <v>1752270.7</v>
      </c>
      <c r="F184" s="8"/>
      <c r="G184" s="12">
        <f t="shared" si="2"/>
        <v>1752270.7</v>
      </c>
      <c r="H184" s="8">
        <v>0</v>
      </c>
      <c r="I184" s="8">
        <v>0</v>
      </c>
    </row>
    <row r="185" spans="1:9" ht="126">
      <c r="A185" s="39" t="s">
        <v>242</v>
      </c>
      <c r="B185" s="14" t="s">
        <v>243</v>
      </c>
      <c r="C185" s="13" t="s">
        <v>342</v>
      </c>
      <c r="D185" s="13" t="s">
        <v>343</v>
      </c>
      <c r="E185" s="8">
        <v>1752270.7</v>
      </c>
      <c r="F185" s="8"/>
      <c r="G185" s="12">
        <f t="shared" si="2"/>
        <v>1752270.7</v>
      </c>
      <c r="H185" s="8">
        <v>0</v>
      </c>
      <c r="I185" s="8">
        <v>0</v>
      </c>
    </row>
    <row r="186" spans="1:9" ht="31.5">
      <c r="A186" s="3" t="s">
        <v>167</v>
      </c>
      <c r="B186" s="14" t="s">
        <v>243</v>
      </c>
      <c r="C186" s="13" t="s">
        <v>354</v>
      </c>
      <c r="D186" s="13" t="s">
        <v>173</v>
      </c>
      <c r="E186" s="8">
        <v>1752270.7</v>
      </c>
      <c r="F186" s="8"/>
      <c r="G186" s="12">
        <f t="shared" si="2"/>
        <v>1752270.7</v>
      </c>
      <c r="H186" s="8">
        <v>0</v>
      </c>
      <c r="I186" s="8">
        <v>0</v>
      </c>
    </row>
    <row r="187" spans="1:9" ht="78.75">
      <c r="A187" s="2" t="s">
        <v>390</v>
      </c>
      <c r="B187" s="15" t="s">
        <v>218</v>
      </c>
      <c r="C187" s="11" t="s">
        <v>342</v>
      </c>
      <c r="D187" s="11" t="s">
        <v>343</v>
      </c>
      <c r="E187" s="12">
        <v>250500</v>
      </c>
      <c r="F187" s="12"/>
      <c r="G187" s="12">
        <f t="shared" si="2"/>
        <v>250500</v>
      </c>
      <c r="H187" s="12">
        <v>250500</v>
      </c>
      <c r="I187" s="12">
        <v>250500</v>
      </c>
    </row>
    <row r="188" spans="1:9" ht="236.25">
      <c r="A188" s="22" t="s">
        <v>219</v>
      </c>
      <c r="B188" s="14" t="s">
        <v>220</v>
      </c>
      <c r="C188" s="13" t="s">
        <v>342</v>
      </c>
      <c r="D188" s="13" t="s">
        <v>343</v>
      </c>
      <c r="E188" s="8">
        <v>250500</v>
      </c>
      <c r="F188" s="8"/>
      <c r="G188" s="12">
        <f t="shared" si="2"/>
        <v>250500</v>
      </c>
      <c r="H188" s="8">
        <v>250500</v>
      </c>
      <c r="I188" s="8">
        <v>250500</v>
      </c>
    </row>
    <row r="189" spans="1:9" ht="78.75">
      <c r="A189" s="3" t="s">
        <v>216</v>
      </c>
      <c r="B189" s="14" t="s">
        <v>221</v>
      </c>
      <c r="C189" s="13" t="s">
        <v>342</v>
      </c>
      <c r="D189" s="13" t="s">
        <v>343</v>
      </c>
      <c r="E189" s="8">
        <v>126600</v>
      </c>
      <c r="F189" s="8"/>
      <c r="G189" s="12">
        <f t="shared" si="2"/>
        <v>126600</v>
      </c>
      <c r="H189" s="8">
        <v>126600</v>
      </c>
      <c r="I189" s="8">
        <v>126600</v>
      </c>
    </row>
    <row r="190" spans="1:9" ht="31.5">
      <c r="A190" s="3" t="s">
        <v>167</v>
      </c>
      <c r="B190" s="14" t="s">
        <v>221</v>
      </c>
      <c r="C190" s="13" t="s">
        <v>387</v>
      </c>
      <c r="D190" s="13" t="s">
        <v>173</v>
      </c>
      <c r="E190" s="8">
        <v>126600</v>
      </c>
      <c r="F190" s="8"/>
      <c r="G190" s="12">
        <f t="shared" si="2"/>
        <v>126600</v>
      </c>
      <c r="H190" s="8">
        <v>126600</v>
      </c>
      <c r="I190" s="8">
        <v>126600</v>
      </c>
    </row>
    <row r="191" spans="1:9" ht="94.5">
      <c r="A191" s="17" t="s">
        <v>427</v>
      </c>
      <c r="B191" s="14" t="s">
        <v>457</v>
      </c>
      <c r="C191" s="13" t="s">
        <v>342</v>
      </c>
      <c r="D191" s="13" t="s">
        <v>343</v>
      </c>
      <c r="E191" s="8">
        <v>123900</v>
      </c>
      <c r="F191" s="8"/>
      <c r="G191" s="12">
        <f t="shared" si="2"/>
        <v>123900</v>
      </c>
      <c r="H191" s="8">
        <v>123900</v>
      </c>
      <c r="I191" s="8">
        <v>123900</v>
      </c>
    </row>
    <row r="192" spans="1:9" ht="78.75">
      <c r="A192" s="3" t="s">
        <v>19</v>
      </c>
      <c r="B192" s="14" t="s">
        <v>457</v>
      </c>
      <c r="C192" s="13" t="s">
        <v>387</v>
      </c>
      <c r="D192" s="13" t="s">
        <v>20</v>
      </c>
      <c r="E192" s="8">
        <v>77400</v>
      </c>
      <c r="F192" s="8"/>
      <c r="G192" s="12">
        <f t="shared" si="2"/>
        <v>77400</v>
      </c>
      <c r="H192" s="8">
        <v>77400</v>
      </c>
      <c r="I192" s="8">
        <v>77400</v>
      </c>
    </row>
    <row r="193" spans="1:9" ht="31.5">
      <c r="A193" s="3" t="s">
        <v>167</v>
      </c>
      <c r="B193" s="14" t="s">
        <v>457</v>
      </c>
      <c r="C193" s="13" t="s">
        <v>387</v>
      </c>
      <c r="D193" s="13" t="s">
        <v>173</v>
      </c>
      <c r="E193" s="8">
        <v>46500</v>
      </c>
      <c r="F193" s="8"/>
      <c r="G193" s="12">
        <f t="shared" si="2"/>
        <v>46500</v>
      </c>
      <c r="H193" s="8">
        <v>46500</v>
      </c>
      <c r="I193" s="8">
        <v>46500</v>
      </c>
    </row>
    <row r="194" spans="1:9" ht="78.75">
      <c r="A194" s="4" t="s">
        <v>391</v>
      </c>
      <c r="B194" s="15" t="s">
        <v>222</v>
      </c>
      <c r="C194" s="11" t="s">
        <v>342</v>
      </c>
      <c r="D194" s="11" t="s">
        <v>343</v>
      </c>
      <c r="E194" s="12">
        <v>86700</v>
      </c>
      <c r="F194" s="12"/>
      <c r="G194" s="12">
        <f t="shared" si="2"/>
        <v>86700</v>
      </c>
      <c r="H194" s="12">
        <v>86700</v>
      </c>
      <c r="I194" s="12">
        <v>86700</v>
      </c>
    </row>
    <row r="195" spans="1:9" ht="157.5">
      <c r="A195" s="22" t="s">
        <v>223</v>
      </c>
      <c r="B195" s="14" t="s">
        <v>224</v>
      </c>
      <c r="C195" s="13" t="s">
        <v>342</v>
      </c>
      <c r="D195" s="13" t="s">
        <v>343</v>
      </c>
      <c r="E195" s="8">
        <v>86700</v>
      </c>
      <c r="F195" s="8"/>
      <c r="G195" s="12">
        <f t="shared" si="2"/>
        <v>86700</v>
      </c>
      <c r="H195" s="8">
        <v>86700</v>
      </c>
      <c r="I195" s="8">
        <v>86700</v>
      </c>
    </row>
    <row r="196" spans="1:9" ht="94.5">
      <c r="A196" s="17" t="s">
        <v>427</v>
      </c>
      <c r="B196" s="14" t="s">
        <v>456</v>
      </c>
      <c r="C196" s="13" t="s">
        <v>342</v>
      </c>
      <c r="D196" s="13" t="s">
        <v>343</v>
      </c>
      <c r="E196" s="8">
        <v>86700</v>
      </c>
      <c r="F196" s="8"/>
      <c r="G196" s="12">
        <f t="shared" si="2"/>
        <v>86700</v>
      </c>
      <c r="H196" s="8">
        <v>86700</v>
      </c>
      <c r="I196" s="8">
        <v>86700</v>
      </c>
    </row>
    <row r="197" spans="1:9" ht="78.75">
      <c r="A197" s="3" t="s">
        <v>19</v>
      </c>
      <c r="B197" s="14" t="s">
        <v>456</v>
      </c>
      <c r="C197" s="13" t="s">
        <v>387</v>
      </c>
      <c r="D197" s="13" t="s">
        <v>20</v>
      </c>
      <c r="E197" s="8">
        <v>20700</v>
      </c>
      <c r="F197" s="8"/>
      <c r="G197" s="12">
        <f t="shared" si="2"/>
        <v>20700</v>
      </c>
      <c r="H197" s="8">
        <v>20700</v>
      </c>
      <c r="I197" s="8">
        <v>20700</v>
      </c>
    </row>
    <row r="198" spans="1:9" ht="78.75">
      <c r="A198" s="3" t="s">
        <v>19</v>
      </c>
      <c r="B198" s="14" t="s">
        <v>456</v>
      </c>
      <c r="C198" s="13" t="s">
        <v>354</v>
      </c>
      <c r="D198" s="13" t="s">
        <v>20</v>
      </c>
      <c r="E198" s="8">
        <v>66000</v>
      </c>
      <c r="F198" s="8"/>
      <c r="G198" s="12">
        <f t="shared" si="2"/>
        <v>66000</v>
      </c>
      <c r="H198" s="8">
        <v>66000</v>
      </c>
      <c r="I198" s="8">
        <v>66000</v>
      </c>
    </row>
    <row r="199" spans="1:9" ht="126">
      <c r="A199" s="4" t="s">
        <v>290</v>
      </c>
      <c r="B199" s="15" t="s">
        <v>291</v>
      </c>
      <c r="C199" s="18" t="s">
        <v>342</v>
      </c>
      <c r="D199" s="18" t="s">
        <v>343</v>
      </c>
      <c r="E199" s="40">
        <v>24429380</v>
      </c>
      <c r="F199" s="40"/>
      <c r="G199" s="12">
        <f t="shared" si="2"/>
        <v>24429380</v>
      </c>
      <c r="H199" s="40">
        <v>24596430</v>
      </c>
      <c r="I199" s="40">
        <v>24596430</v>
      </c>
    </row>
    <row r="200" spans="1:9" ht="110.25">
      <c r="A200" s="3" t="s">
        <v>392</v>
      </c>
      <c r="B200" s="14" t="s">
        <v>292</v>
      </c>
      <c r="C200" s="41" t="s">
        <v>342</v>
      </c>
      <c r="D200" s="41" t="s">
        <v>343</v>
      </c>
      <c r="E200" s="42">
        <v>24429380</v>
      </c>
      <c r="F200" s="42"/>
      <c r="G200" s="12">
        <f t="shared" si="2"/>
        <v>24429380</v>
      </c>
      <c r="H200" s="42">
        <v>24596430</v>
      </c>
      <c r="I200" s="42">
        <v>24596430</v>
      </c>
    </row>
    <row r="201" spans="1:9" ht="173.25">
      <c r="A201" s="3" t="s">
        <v>293</v>
      </c>
      <c r="B201" s="14" t="s">
        <v>294</v>
      </c>
      <c r="C201" s="41" t="s">
        <v>342</v>
      </c>
      <c r="D201" s="41" t="s">
        <v>343</v>
      </c>
      <c r="E201" s="42">
        <v>38500</v>
      </c>
      <c r="F201" s="42"/>
      <c r="G201" s="12">
        <f t="shared" si="2"/>
        <v>38500</v>
      </c>
      <c r="H201" s="42">
        <v>38500</v>
      </c>
      <c r="I201" s="42">
        <v>38500</v>
      </c>
    </row>
    <row r="202" spans="1:9" ht="47.25">
      <c r="A202" s="43" t="s">
        <v>288</v>
      </c>
      <c r="B202" s="14" t="s">
        <v>294</v>
      </c>
      <c r="C202" s="41" t="s">
        <v>334</v>
      </c>
      <c r="D202" s="41" t="s">
        <v>289</v>
      </c>
      <c r="E202" s="42">
        <v>38500</v>
      </c>
      <c r="F202" s="42"/>
      <c r="G202" s="12">
        <f t="shared" si="2"/>
        <v>38500</v>
      </c>
      <c r="H202" s="42">
        <v>38500</v>
      </c>
      <c r="I202" s="42">
        <v>38500</v>
      </c>
    </row>
    <row r="203" spans="1:9" ht="157.5">
      <c r="A203" s="3" t="s">
        <v>295</v>
      </c>
      <c r="B203" s="44" t="s">
        <v>296</v>
      </c>
      <c r="C203" s="41" t="s">
        <v>342</v>
      </c>
      <c r="D203" s="41" t="s">
        <v>343</v>
      </c>
      <c r="E203" s="42">
        <v>24390880</v>
      </c>
      <c r="F203" s="42"/>
      <c r="G203" s="12">
        <f t="shared" si="2"/>
        <v>24390880</v>
      </c>
      <c r="H203" s="42">
        <v>24557930</v>
      </c>
      <c r="I203" s="42">
        <v>24557930</v>
      </c>
    </row>
    <row r="204" spans="1:9">
      <c r="A204" s="3" t="s">
        <v>81</v>
      </c>
      <c r="B204" s="44" t="s">
        <v>296</v>
      </c>
      <c r="C204" s="41" t="s">
        <v>334</v>
      </c>
      <c r="D204" s="41" t="s">
        <v>110</v>
      </c>
      <c r="E204" s="42">
        <v>24390880</v>
      </c>
      <c r="F204" s="42"/>
      <c r="G204" s="12">
        <f t="shared" ref="G204:G267" si="3">E204+F204</f>
        <v>24390880</v>
      </c>
      <c r="H204" s="42">
        <v>24557930</v>
      </c>
      <c r="I204" s="42">
        <v>24557930</v>
      </c>
    </row>
    <row r="205" spans="1:9" ht="126">
      <c r="A205" s="16" t="s">
        <v>393</v>
      </c>
      <c r="B205" s="15" t="s">
        <v>168</v>
      </c>
      <c r="C205" s="11" t="s">
        <v>342</v>
      </c>
      <c r="D205" s="11" t="s">
        <v>343</v>
      </c>
      <c r="E205" s="12">
        <v>319419703.73000002</v>
      </c>
      <c r="F205" s="12">
        <v>240000</v>
      </c>
      <c r="G205" s="12">
        <f t="shared" si="3"/>
        <v>319659703.73000002</v>
      </c>
      <c r="H205" s="12">
        <v>252484400</v>
      </c>
      <c r="I205" s="12">
        <v>246015700</v>
      </c>
    </row>
    <row r="206" spans="1:9" ht="31.5">
      <c r="A206" s="3" t="s">
        <v>169</v>
      </c>
      <c r="B206" s="14" t="s">
        <v>170</v>
      </c>
      <c r="C206" s="13" t="s">
        <v>342</v>
      </c>
      <c r="D206" s="13" t="s">
        <v>343</v>
      </c>
      <c r="E206" s="8">
        <v>95186914.730000004</v>
      </c>
      <c r="F206" s="8"/>
      <c r="G206" s="12">
        <f t="shared" si="3"/>
        <v>95186914.730000004</v>
      </c>
      <c r="H206" s="8">
        <v>61411200</v>
      </c>
      <c r="I206" s="8">
        <v>60290200</v>
      </c>
    </row>
    <row r="207" spans="1:9" ht="78.75">
      <c r="A207" s="3" t="s">
        <v>171</v>
      </c>
      <c r="B207" s="14" t="s">
        <v>172</v>
      </c>
      <c r="C207" s="13" t="s">
        <v>342</v>
      </c>
      <c r="D207" s="13" t="s">
        <v>343</v>
      </c>
      <c r="E207" s="8">
        <v>30362700</v>
      </c>
      <c r="F207" s="8"/>
      <c r="G207" s="12">
        <f t="shared" si="3"/>
        <v>30362700</v>
      </c>
      <c r="H207" s="8">
        <v>30362700</v>
      </c>
      <c r="I207" s="8">
        <v>30362700</v>
      </c>
    </row>
    <row r="208" spans="1:9" ht="31.5">
      <c r="A208" s="3" t="s">
        <v>167</v>
      </c>
      <c r="B208" s="14" t="s">
        <v>172</v>
      </c>
      <c r="C208" s="13" t="s">
        <v>380</v>
      </c>
      <c r="D208" s="13" t="s">
        <v>173</v>
      </c>
      <c r="E208" s="8">
        <v>30362700</v>
      </c>
      <c r="F208" s="8"/>
      <c r="G208" s="12">
        <f t="shared" si="3"/>
        <v>30362700</v>
      </c>
      <c r="H208" s="8">
        <v>30362700</v>
      </c>
      <c r="I208" s="8">
        <v>30362700</v>
      </c>
    </row>
    <row r="209" spans="1:9" ht="78.75">
      <c r="A209" s="3" t="s">
        <v>193</v>
      </c>
      <c r="B209" s="14" t="s">
        <v>194</v>
      </c>
      <c r="C209" s="13" t="s">
        <v>342</v>
      </c>
      <c r="D209" s="13" t="s">
        <v>343</v>
      </c>
      <c r="E209" s="8">
        <v>22464200</v>
      </c>
      <c r="F209" s="8"/>
      <c r="G209" s="12">
        <f t="shared" si="3"/>
        <v>22464200</v>
      </c>
      <c r="H209" s="8">
        <v>23464900</v>
      </c>
      <c r="I209" s="8">
        <v>22343900</v>
      </c>
    </row>
    <row r="210" spans="1:9" ht="31.5">
      <c r="A210" s="3" t="s">
        <v>167</v>
      </c>
      <c r="B210" s="14" t="s">
        <v>194</v>
      </c>
      <c r="C210" s="13" t="s">
        <v>374</v>
      </c>
      <c r="D210" s="13" t="s">
        <v>173</v>
      </c>
      <c r="E210" s="8">
        <v>22464200</v>
      </c>
      <c r="F210" s="8"/>
      <c r="G210" s="12">
        <f t="shared" si="3"/>
        <v>22464200</v>
      </c>
      <c r="H210" s="8">
        <v>23464900</v>
      </c>
      <c r="I210" s="8">
        <v>22343900</v>
      </c>
    </row>
    <row r="211" spans="1:9" ht="110.25">
      <c r="A211" s="22" t="s">
        <v>226</v>
      </c>
      <c r="B211" s="14" t="s">
        <v>225</v>
      </c>
      <c r="C211" s="13" t="s">
        <v>342</v>
      </c>
      <c r="D211" s="13" t="s">
        <v>343</v>
      </c>
      <c r="E211" s="8">
        <v>2857800</v>
      </c>
      <c r="F211" s="8"/>
      <c r="G211" s="12">
        <f t="shared" si="3"/>
        <v>2857800</v>
      </c>
      <c r="H211" s="8">
        <v>2857800</v>
      </c>
      <c r="I211" s="8">
        <v>2857800</v>
      </c>
    </row>
    <row r="212" spans="1:9" ht="31.5">
      <c r="A212" s="3" t="s">
        <v>167</v>
      </c>
      <c r="B212" s="14" t="s">
        <v>225</v>
      </c>
      <c r="C212" s="13" t="s">
        <v>387</v>
      </c>
      <c r="D212" s="13" t="s">
        <v>173</v>
      </c>
      <c r="E212" s="8">
        <v>2857800</v>
      </c>
      <c r="F212" s="8"/>
      <c r="G212" s="12">
        <f t="shared" si="3"/>
        <v>2857800</v>
      </c>
      <c r="H212" s="8">
        <v>2857800</v>
      </c>
      <c r="I212" s="8">
        <v>2857800</v>
      </c>
    </row>
    <row r="213" spans="1:9" ht="47.25">
      <c r="A213" s="3" t="s">
        <v>202</v>
      </c>
      <c r="B213" s="14" t="s">
        <v>203</v>
      </c>
      <c r="C213" s="13" t="s">
        <v>342</v>
      </c>
      <c r="D213" s="13" t="s">
        <v>343</v>
      </c>
      <c r="E213" s="8">
        <v>2973529</v>
      </c>
      <c r="F213" s="8"/>
      <c r="G213" s="12">
        <f t="shared" si="3"/>
        <v>2973529</v>
      </c>
      <c r="H213" s="8">
        <v>4725800</v>
      </c>
      <c r="I213" s="8">
        <v>4725800</v>
      </c>
    </row>
    <row r="214" spans="1:9" ht="31.5">
      <c r="A214" s="3" t="s">
        <v>167</v>
      </c>
      <c r="B214" s="14" t="s">
        <v>203</v>
      </c>
      <c r="C214" s="13" t="s">
        <v>385</v>
      </c>
      <c r="D214" s="13" t="s">
        <v>173</v>
      </c>
      <c r="E214" s="8">
        <v>2973529</v>
      </c>
      <c r="F214" s="8"/>
      <c r="G214" s="12">
        <f t="shared" si="3"/>
        <v>2973529</v>
      </c>
      <c r="H214" s="8">
        <v>4725800</v>
      </c>
      <c r="I214" s="8">
        <v>4725800</v>
      </c>
    </row>
    <row r="215" spans="1:9" ht="110.25">
      <c r="A215" s="3" t="s">
        <v>26</v>
      </c>
      <c r="B215" s="14" t="s">
        <v>174</v>
      </c>
      <c r="C215" s="13" t="s">
        <v>342</v>
      </c>
      <c r="D215" s="13" t="s">
        <v>343</v>
      </c>
      <c r="E215" s="8">
        <v>28413334.379999999</v>
      </c>
      <c r="F215" s="8"/>
      <c r="G215" s="12">
        <f t="shared" si="3"/>
        <v>28413334.379999999</v>
      </c>
      <c r="H215" s="8">
        <v>0</v>
      </c>
      <c r="I215" s="8">
        <v>0</v>
      </c>
    </row>
    <row r="216" spans="1:9" ht="31.5">
      <c r="A216" s="3" t="s">
        <v>167</v>
      </c>
      <c r="B216" s="14" t="s">
        <v>174</v>
      </c>
      <c r="C216" s="13" t="s">
        <v>380</v>
      </c>
      <c r="D216" s="13" t="s">
        <v>173</v>
      </c>
      <c r="E216" s="8">
        <v>11961500</v>
      </c>
      <c r="F216" s="8"/>
      <c r="G216" s="12">
        <f t="shared" si="3"/>
        <v>11961500</v>
      </c>
      <c r="H216" s="8">
        <v>0</v>
      </c>
      <c r="I216" s="8">
        <v>0</v>
      </c>
    </row>
    <row r="217" spans="1:9" ht="31.5">
      <c r="A217" s="22" t="s">
        <v>167</v>
      </c>
      <c r="B217" s="14" t="s">
        <v>174</v>
      </c>
      <c r="C217" s="13" t="s">
        <v>374</v>
      </c>
      <c r="D217" s="13" t="s">
        <v>173</v>
      </c>
      <c r="E217" s="8">
        <v>16273534.380000001</v>
      </c>
      <c r="F217" s="8"/>
      <c r="G217" s="12">
        <f t="shared" si="3"/>
        <v>16273534.380000001</v>
      </c>
      <c r="H217" s="8">
        <v>0</v>
      </c>
      <c r="I217" s="8">
        <v>0</v>
      </c>
    </row>
    <row r="218" spans="1:9" ht="31.5">
      <c r="A218" s="22" t="s">
        <v>167</v>
      </c>
      <c r="B218" s="14" t="s">
        <v>174</v>
      </c>
      <c r="C218" s="13" t="s">
        <v>387</v>
      </c>
      <c r="D218" s="13" t="s">
        <v>173</v>
      </c>
      <c r="E218" s="8">
        <v>178300</v>
      </c>
      <c r="F218" s="8"/>
      <c r="G218" s="12">
        <f t="shared" si="3"/>
        <v>178300</v>
      </c>
      <c r="H218" s="8">
        <v>0</v>
      </c>
      <c r="I218" s="8">
        <v>0</v>
      </c>
    </row>
    <row r="219" spans="1:9" ht="78.75">
      <c r="A219" s="3" t="s">
        <v>28</v>
      </c>
      <c r="B219" s="14" t="s">
        <v>175</v>
      </c>
      <c r="C219" s="13" t="s">
        <v>342</v>
      </c>
      <c r="D219" s="13" t="s">
        <v>343</v>
      </c>
      <c r="E219" s="8">
        <v>8115351.3499999996</v>
      </c>
      <c r="F219" s="8"/>
      <c r="G219" s="12">
        <f t="shared" si="3"/>
        <v>8115351.3499999996</v>
      </c>
      <c r="H219" s="8">
        <v>0</v>
      </c>
      <c r="I219" s="8">
        <v>0</v>
      </c>
    </row>
    <row r="220" spans="1:9" ht="31.5">
      <c r="A220" s="3" t="s">
        <v>167</v>
      </c>
      <c r="B220" s="14" t="s">
        <v>175</v>
      </c>
      <c r="C220" s="13" t="s">
        <v>380</v>
      </c>
      <c r="D220" s="13" t="s">
        <v>173</v>
      </c>
      <c r="E220" s="8">
        <v>3416300</v>
      </c>
      <c r="F220" s="8"/>
      <c r="G220" s="12">
        <f t="shared" si="3"/>
        <v>3416300</v>
      </c>
      <c r="H220" s="8">
        <v>0</v>
      </c>
      <c r="I220" s="8">
        <v>0</v>
      </c>
    </row>
    <row r="221" spans="1:9" ht="31.5">
      <c r="A221" s="22" t="s">
        <v>167</v>
      </c>
      <c r="B221" s="14" t="s">
        <v>175</v>
      </c>
      <c r="C221" s="13" t="s">
        <v>374</v>
      </c>
      <c r="D221" s="13" t="s">
        <v>173</v>
      </c>
      <c r="E221" s="8">
        <v>4648151.3499999996</v>
      </c>
      <c r="F221" s="8"/>
      <c r="G221" s="12">
        <f t="shared" si="3"/>
        <v>4648151.3499999996</v>
      </c>
      <c r="H221" s="8">
        <v>0</v>
      </c>
      <c r="I221" s="8">
        <v>0</v>
      </c>
    </row>
    <row r="222" spans="1:9" ht="31.5">
      <c r="A222" s="22" t="s">
        <v>167</v>
      </c>
      <c r="B222" s="14" t="s">
        <v>175</v>
      </c>
      <c r="C222" s="13" t="s">
        <v>387</v>
      </c>
      <c r="D222" s="13" t="s">
        <v>173</v>
      </c>
      <c r="E222" s="8">
        <v>50900</v>
      </c>
      <c r="F222" s="8"/>
      <c r="G222" s="12">
        <f t="shared" si="3"/>
        <v>50900</v>
      </c>
      <c r="H222" s="8">
        <v>0</v>
      </c>
      <c r="I222" s="8">
        <v>0</v>
      </c>
    </row>
    <row r="223" spans="1:9" ht="78.75">
      <c r="A223" s="3" t="s">
        <v>394</v>
      </c>
      <c r="B223" s="14" t="s">
        <v>176</v>
      </c>
      <c r="C223" s="13" t="s">
        <v>342</v>
      </c>
      <c r="D223" s="13" t="s">
        <v>343</v>
      </c>
      <c r="E223" s="8">
        <v>204996100</v>
      </c>
      <c r="F223" s="8"/>
      <c r="G223" s="12">
        <f t="shared" si="3"/>
        <v>204996100</v>
      </c>
      <c r="H223" s="8">
        <v>173412600</v>
      </c>
      <c r="I223" s="8">
        <v>168473200</v>
      </c>
    </row>
    <row r="224" spans="1:9" ht="63">
      <c r="A224" s="3" t="s">
        <v>177</v>
      </c>
      <c r="B224" s="14" t="s">
        <v>178</v>
      </c>
      <c r="C224" s="13" t="s">
        <v>342</v>
      </c>
      <c r="D224" s="13" t="s">
        <v>343</v>
      </c>
      <c r="E224" s="8">
        <v>1000000</v>
      </c>
      <c r="F224" s="8"/>
      <c r="G224" s="12">
        <f t="shared" si="3"/>
        <v>1000000</v>
      </c>
      <c r="H224" s="8">
        <v>4939400</v>
      </c>
      <c r="I224" s="8">
        <v>0</v>
      </c>
    </row>
    <row r="225" spans="1:9" ht="31.5">
      <c r="A225" s="3" t="s">
        <v>167</v>
      </c>
      <c r="B225" s="14" t="s">
        <v>178</v>
      </c>
      <c r="C225" s="13" t="s">
        <v>380</v>
      </c>
      <c r="D225" s="13" t="s">
        <v>173</v>
      </c>
      <c r="E225" s="8">
        <v>0</v>
      </c>
      <c r="F225" s="8"/>
      <c r="G225" s="12">
        <f t="shared" si="3"/>
        <v>0</v>
      </c>
      <c r="H225" s="8">
        <v>2188000</v>
      </c>
      <c r="I225" s="8">
        <v>0</v>
      </c>
    </row>
    <row r="226" spans="1:9" ht="31.5">
      <c r="A226" s="3" t="s">
        <v>167</v>
      </c>
      <c r="B226" s="14" t="s">
        <v>178</v>
      </c>
      <c r="C226" s="13" t="s">
        <v>374</v>
      </c>
      <c r="D226" s="13" t="s">
        <v>173</v>
      </c>
      <c r="E226" s="8">
        <v>1000000</v>
      </c>
      <c r="F226" s="8"/>
      <c r="G226" s="12">
        <f t="shared" si="3"/>
        <v>1000000</v>
      </c>
      <c r="H226" s="8">
        <v>2250000</v>
      </c>
      <c r="I226" s="8">
        <v>0</v>
      </c>
    </row>
    <row r="227" spans="1:9" ht="31.5">
      <c r="A227" s="3" t="s">
        <v>167</v>
      </c>
      <c r="B227" s="14" t="s">
        <v>178</v>
      </c>
      <c r="C227" s="13" t="s">
        <v>387</v>
      </c>
      <c r="D227" s="13" t="s">
        <v>173</v>
      </c>
      <c r="E227" s="8">
        <v>0</v>
      </c>
      <c r="F227" s="8"/>
      <c r="G227" s="12">
        <f t="shared" si="3"/>
        <v>0</v>
      </c>
      <c r="H227" s="8">
        <v>501400</v>
      </c>
      <c r="I227" s="8">
        <v>0</v>
      </c>
    </row>
    <row r="228" spans="1:9" ht="157.5">
      <c r="A228" s="3" t="s">
        <v>297</v>
      </c>
      <c r="B228" s="14" t="s">
        <v>298</v>
      </c>
      <c r="C228" s="13" t="s">
        <v>342</v>
      </c>
      <c r="D228" s="13" t="s">
        <v>343</v>
      </c>
      <c r="E228" s="8">
        <v>1369900</v>
      </c>
      <c r="F228" s="8"/>
      <c r="G228" s="12">
        <f t="shared" si="3"/>
        <v>1369900</v>
      </c>
      <c r="H228" s="8">
        <v>1569900</v>
      </c>
      <c r="I228" s="8">
        <v>1569900</v>
      </c>
    </row>
    <row r="229" spans="1:9" ht="47.25">
      <c r="A229" s="3" t="s">
        <v>288</v>
      </c>
      <c r="B229" s="14" t="s">
        <v>298</v>
      </c>
      <c r="C229" s="13" t="s">
        <v>334</v>
      </c>
      <c r="D229" s="13" t="s">
        <v>289</v>
      </c>
      <c r="E229" s="8">
        <v>1369900</v>
      </c>
      <c r="F229" s="8"/>
      <c r="G229" s="12">
        <f t="shared" si="3"/>
        <v>1369900</v>
      </c>
      <c r="H229" s="8">
        <v>1569900</v>
      </c>
      <c r="I229" s="8">
        <v>1569900</v>
      </c>
    </row>
    <row r="230" spans="1:9" ht="409.5">
      <c r="A230" s="3" t="s">
        <v>179</v>
      </c>
      <c r="B230" s="14" t="s">
        <v>180</v>
      </c>
      <c r="C230" s="13" t="s">
        <v>342</v>
      </c>
      <c r="D230" s="13" t="s">
        <v>343</v>
      </c>
      <c r="E230" s="8">
        <v>142424900</v>
      </c>
      <c r="F230" s="8"/>
      <c r="G230" s="12">
        <f t="shared" si="3"/>
        <v>142424900</v>
      </c>
      <c r="H230" s="8">
        <v>142424900</v>
      </c>
      <c r="I230" s="8">
        <v>142424900</v>
      </c>
    </row>
    <row r="231" spans="1:9" ht="31.5">
      <c r="A231" s="3" t="s">
        <v>167</v>
      </c>
      <c r="B231" s="14" t="s">
        <v>180</v>
      </c>
      <c r="C231" s="13" t="s">
        <v>380</v>
      </c>
      <c r="D231" s="13" t="s">
        <v>173</v>
      </c>
      <c r="E231" s="8">
        <v>56583900</v>
      </c>
      <c r="F231" s="8"/>
      <c r="G231" s="12">
        <f t="shared" si="3"/>
        <v>56583900</v>
      </c>
      <c r="H231" s="8">
        <v>55069500</v>
      </c>
      <c r="I231" s="8">
        <v>55069500</v>
      </c>
    </row>
    <row r="232" spans="1:9" ht="31.5">
      <c r="A232" s="3" t="s">
        <v>167</v>
      </c>
      <c r="B232" s="14" t="s">
        <v>180</v>
      </c>
      <c r="C232" s="13" t="s">
        <v>374</v>
      </c>
      <c r="D232" s="13" t="s">
        <v>173</v>
      </c>
      <c r="E232" s="8">
        <v>85841000</v>
      </c>
      <c r="F232" s="8"/>
      <c r="G232" s="12">
        <f t="shared" si="3"/>
        <v>85841000</v>
      </c>
      <c r="H232" s="8">
        <v>87355400</v>
      </c>
      <c r="I232" s="8">
        <v>87355400</v>
      </c>
    </row>
    <row r="233" spans="1:9" ht="141.75">
      <c r="A233" s="3" t="s">
        <v>181</v>
      </c>
      <c r="B233" s="14" t="s">
        <v>182</v>
      </c>
      <c r="C233" s="13" t="s">
        <v>342</v>
      </c>
      <c r="D233" s="13" t="s">
        <v>343</v>
      </c>
      <c r="E233" s="8">
        <v>11111300</v>
      </c>
      <c r="F233" s="8"/>
      <c r="G233" s="12">
        <f t="shared" si="3"/>
        <v>11111300</v>
      </c>
      <c r="H233" s="8">
        <v>10310200</v>
      </c>
      <c r="I233" s="8">
        <v>10310200</v>
      </c>
    </row>
    <row r="234" spans="1:9" ht="31.5">
      <c r="A234" s="3" t="s">
        <v>167</v>
      </c>
      <c r="B234" s="14" t="s">
        <v>182</v>
      </c>
      <c r="C234" s="13" t="s">
        <v>380</v>
      </c>
      <c r="D234" s="13" t="s">
        <v>173</v>
      </c>
      <c r="E234" s="8">
        <v>1178600</v>
      </c>
      <c r="F234" s="8"/>
      <c r="G234" s="12">
        <f t="shared" si="3"/>
        <v>1178600</v>
      </c>
      <c r="H234" s="8">
        <v>1178600</v>
      </c>
      <c r="I234" s="8">
        <v>1178600</v>
      </c>
    </row>
    <row r="235" spans="1:9" ht="31.5">
      <c r="A235" s="3" t="s">
        <v>167</v>
      </c>
      <c r="B235" s="14" t="s">
        <v>182</v>
      </c>
      <c r="C235" s="13" t="s">
        <v>374</v>
      </c>
      <c r="D235" s="13" t="s">
        <v>173</v>
      </c>
      <c r="E235" s="8">
        <v>9932700</v>
      </c>
      <c r="F235" s="8"/>
      <c r="G235" s="12">
        <f t="shared" si="3"/>
        <v>9932700</v>
      </c>
      <c r="H235" s="8">
        <v>9131600</v>
      </c>
      <c r="I235" s="8">
        <v>9131600</v>
      </c>
    </row>
    <row r="236" spans="1:9" ht="94.5">
      <c r="A236" s="3" t="s">
        <v>299</v>
      </c>
      <c r="B236" s="14" t="s">
        <v>300</v>
      </c>
      <c r="C236" s="13" t="s">
        <v>342</v>
      </c>
      <c r="D236" s="13" t="s">
        <v>343</v>
      </c>
      <c r="E236" s="8">
        <v>18661700</v>
      </c>
      <c r="F236" s="8"/>
      <c r="G236" s="12">
        <f t="shared" si="3"/>
        <v>18661700</v>
      </c>
      <c r="H236" s="8">
        <v>0</v>
      </c>
      <c r="I236" s="8">
        <v>0</v>
      </c>
    </row>
    <row r="237" spans="1:9" ht="47.25">
      <c r="A237" s="3" t="s">
        <v>288</v>
      </c>
      <c r="B237" s="14" t="s">
        <v>300</v>
      </c>
      <c r="C237" s="13" t="s">
        <v>334</v>
      </c>
      <c r="D237" s="13" t="s">
        <v>289</v>
      </c>
      <c r="E237" s="8">
        <v>12054100</v>
      </c>
      <c r="F237" s="8"/>
      <c r="G237" s="12">
        <f t="shared" si="3"/>
        <v>12054100</v>
      </c>
      <c r="H237" s="8">
        <v>0</v>
      </c>
      <c r="I237" s="8">
        <v>0</v>
      </c>
    </row>
    <row r="238" spans="1:9" ht="63">
      <c r="A238" s="3" t="s">
        <v>301</v>
      </c>
      <c r="B238" s="14" t="s">
        <v>300</v>
      </c>
      <c r="C238" s="13" t="s">
        <v>334</v>
      </c>
      <c r="D238" s="13" t="s">
        <v>302</v>
      </c>
      <c r="E238" s="8">
        <v>6607600</v>
      </c>
      <c r="F238" s="8"/>
      <c r="G238" s="12">
        <f t="shared" si="3"/>
        <v>6607600</v>
      </c>
      <c r="H238" s="8">
        <v>0</v>
      </c>
      <c r="I238" s="8">
        <v>0</v>
      </c>
    </row>
    <row r="239" spans="1:9" ht="173.25">
      <c r="A239" s="3" t="s">
        <v>195</v>
      </c>
      <c r="B239" s="14" t="s">
        <v>196</v>
      </c>
      <c r="C239" s="13" t="s">
        <v>342</v>
      </c>
      <c r="D239" s="13" t="s">
        <v>343</v>
      </c>
      <c r="E239" s="8">
        <v>1727900</v>
      </c>
      <c r="F239" s="8"/>
      <c r="G239" s="12">
        <f t="shared" si="3"/>
        <v>1727900</v>
      </c>
      <c r="H239" s="8">
        <v>1727900</v>
      </c>
      <c r="I239" s="8">
        <v>1727900</v>
      </c>
    </row>
    <row r="240" spans="1:9" ht="31.5">
      <c r="A240" s="3" t="s">
        <v>167</v>
      </c>
      <c r="B240" s="14" t="s">
        <v>196</v>
      </c>
      <c r="C240" s="13" t="s">
        <v>374</v>
      </c>
      <c r="D240" s="13" t="s">
        <v>173</v>
      </c>
      <c r="E240" s="8">
        <v>1727900</v>
      </c>
      <c r="F240" s="8"/>
      <c r="G240" s="12">
        <f t="shared" si="3"/>
        <v>1727900</v>
      </c>
      <c r="H240" s="8">
        <v>1727900</v>
      </c>
      <c r="I240" s="8">
        <v>1727900</v>
      </c>
    </row>
    <row r="241" spans="1:9" ht="110.25">
      <c r="A241" s="3" t="s">
        <v>197</v>
      </c>
      <c r="B241" s="14" t="s">
        <v>198</v>
      </c>
      <c r="C241" s="13" t="s">
        <v>342</v>
      </c>
      <c r="D241" s="13" t="s">
        <v>343</v>
      </c>
      <c r="E241" s="8">
        <v>34300</v>
      </c>
      <c r="F241" s="8"/>
      <c r="G241" s="12">
        <f t="shared" si="3"/>
        <v>34300</v>
      </c>
      <c r="H241" s="8">
        <v>34300</v>
      </c>
      <c r="I241" s="8">
        <v>34300</v>
      </c>
    </row>
    <row r="242" spans="1:9" ht="31.5">
      <c r="A242" s="22" t="s">
        <v>167</v>
      </c>
      <c r="B242" s="14" t="s">
        <v>198</v>
      </c>
      <c r="C242" s="13" t="s">
        <v>374</v>
      </c>
      <c r="D242" s="13" t="s">
        <v>173</v>
      </c>
      <c r="E242" s="8">
        <v>34300</v>
      </c>
      <c r="F242" s="8"/>
      <c r="G242" s="12">
        <f t="shared" si="3"/>
        <v>34300</v>
      </c>
      <c r="H242" s="8">
        <v>34300</v>
      </c>
      <c r="I242" s="8">
        <v>34300</v>
      </c>
    </row>
    <row r="243" spans="1:9" ht="126">
      <c r="A243" s="147" t="s">
        <v>615</v>
      </c>
      <c r="B243" s="14" t="s">
        <v>634</v>
      </c>
      <c r="C243" s="13" t="s">
        <v>342</v>
      </c>
      <c r="D243" s="13" t="s">
        <v>343</v>
      </c>
      <c r="E243" s="8">
        <v>3900000</v>
      </c>
      <c r="F243" s="8"/>
      <c r="G243" s="12">
        <f t="shared" si="3"/>
        <v>3900000</v>
      </c>
      <c r="H243" s="8">
        <v>0</v>
      </c>
      <c r="I243" s="8">
        <v>0</v>
      </c>
    </row>
    <row r="244" spans="1:9" ht="31.5">
      <c r="A244" s="22" t="s">
        <v>167</v>
      </c>
      <c r="B244" s="14" t="s">
        <v>634</v>
      </c>
      <c r="C244" s="13" t="s">
        <v>374</v>
      </c>
      <c r="D244" s="13" t="s">
        <v>173</v>
      </c>
      <c r="E244" s="8">
        <v>3900000</v>
      </c>
      <c r="F244" s="8"/>
      <c r="G244" s="12">
        <f t="shared" si="3"/>
        <v>3900000</v>
      </c>
      <c r="H244" s="8">
        <v>0</v>
      </c>
      <c r="I244" s="8">
        <v>0</v>
      </c>
    </row>
    <row r="245" spans="1:9" ht="110.25">
      <c r="A245" s="3" t="s">
        <v>197</v>
      </c>
      <c r="B245" s="14" t="s">
        <v>199</v>
      </c>
      <c r="C245" s="13" t="s">
        <v>342</v>
      </c>
      <c r="D245" s="13" t="s">
        <v>343</v>
      </c>
      <c r="E245" s="8">
        <v>3800</v>
      </c>
      <c r="F245" s="8"/>
      <c r="G245" s="12">
        <f t="shared" si="3"/>
        <v>3800</v>
      </c>
      <c r="H245" s="8">
        <v>3800</v>
      </c>
      <c r="I245" s="8">
        <v>3800</v>
      </c>
    </row>
    <row r="246" spans="1:9" ht="31.5">
      <c r="A246" s="22" t="s">
        <v>167</v>
      </c>
      <c r="B246" s="14" t="s">
        <v>199</v>
      </c>
      <c r="C246" s="13" t="s">
        <v>374</v>
      </c>
      <c r="D246" s="13" t="s">
        <v>173</v>
      </c>
      <c r="E246" s="8">
        <v>3800</v>
      </c>
      <c r="F246" s="8"/>
      <c r="G246" s="12">
        <f t="shared" si="3"/>
        <v>3800</v>
      </c>
      <c r="H246" s="8">
        <v>3800</v>
      </c>
      <c r="I246" s="8">
        <v>3800</v>
      </c>
    </row>
    <row r="247" spans="1:9" ht="252">
      <c r="A247" s="3" t="s">
        <v>183</v>
      </c>
      <c r="B247" s="14" t="s">
        <v>184</v>
      </c>
      <c r="C247" s="13" t="s">
        <v>342</v>
      </c>
      <c r="D247" s="13" t="s">
        <v>343</v>
      </c>
      <c r="E247" s="8">
        <v>1672300</v>
      </c>
      <c r="F247" s="8"/>
      <c r="G247" s="12">
        <f t="shared" si="3"/>
        <v>1672300</v>
      </c>
      <c r="H247" s="8">
        <v>1672300</v>
      </c>
      <c r="I247" s="8">
        <v>1672300</v>
      </c>
    </row>
    <row r="248" spans="1:9" ht="31.5">
      <c r="A248" s="22" t="s">
        <v>167</v>
      </c>
      <c r="B248" s="14" t="s">
        <v>184</v>
      </c>
      <c r="C248" s="13" t="s">
        <v>380</v>
      </c>
      <c r="D248" s="13" t="s">
        <v>173</v>
      </c>
      <c r="E248" s="8">
        <v>727100</v>
      </c>
      <c r="F248" s="8"/>
      <c r="G248" s="12">
        <f t="shared" si="3"/>
        <v>727100</v>
      </c>
      <c r="H248" s="8">
        <v>727100</v>
      </c>
      <c r="I248" s="8">
        <v>727100</v>
      </c>
    </row>
    <row r="249" spans="1:9" ht="31.5">
      <c r="A249" s="22" t="s">
        <v>167</v>
      </c>
      <c r="B249" s="14" t="s">
        <v>184</v>
      </c>
      <c r="C249" s="13" t="s">
        <v>374</v>
      </c>
      <c r="D249" s="13" t="s">
        <v>173</v>
      </c>
      <c r="E249" s="8">
        <v>945200</v>
      </c>
      <c r="F249" s="8"/>
      <c r="G249" s="12">
        <f t="shared" si="3"/>
        <v>945200</v>
      </c>
      <c r="H249" s="8">
        <v>945200</v>
      </c>
      <c r="I249" s="8">
        <v>945200</v>
      </c>
    </row>
    <row r="250" spans="1:9" ht="126">
      <c r="A250" s="17" t="s">
        <v>503</v>
      </c>
      <c r="B250" s="14" t="s">
        <v>504</v>
      </c>
      <c r="C250" s="13" t="s">
        <v>342</v>
      </c>
      <c r="D250" s="13" t="s">
        <v>343</v>
      </c>
      <c r="E250" s="8">
        <v>12360100</v>
      </c>
      <c r="F250" s="8"/>
      <c r="G250" s="12">
        <f t="shared" si="3"/>
        <v>12360100</v>
      </c>
      <c r="H250" s="8">
        <v>0</v>
      </c>
      <c r="I250" s="8">
        <v>0</v>
      </c>
    </row>
    <row r="251" spans="1:9" ht="31.5">
      <c r="A251" s="22" t="s">
        <v>167</v>
      </c>
      <c r="B251" s="14" t="s">
        <v>504</v>
      </c>
      <c r="C251" s="13" t="s">
        <v>374</v>
      </c>
      <c r="D251" s="13" t="s">
        <v>173</v>
      </c>
      <c r="E251" s="8">
        <v>12360100</v>
      </c>
      <c r="F251" s="8"/>
      <c r="G251" s="12">
        <f t="shared" si="3"/>
        <v>12360100</v>
      </c>
      <c r="H251" s="8">
        <v>0</v>
      </c>
      <c r="I251" s="8">
        <v>0</v>
      </c>
    </row>
    <row r="252" spans="1:9" ht="252">
      <c r="A252" s="3" t="s">
        <v>183</v>
      </c>
      <c r="B252" s="14" t="s">
        <v>185</v>
      </c>
      <c r="C252" s="13" t="s">
        <v>342</v>
      </c>
      <c r="D252" s="13" t="s">
        <v>343</v>
      </c>
      <c r="E252" s="8">
        <v>418100</v>
      </c>
      <c r="F252" s="8"/>
      <c r="G252" s="12">
        <f t="shared" si="3"/>
        <v>418100</v>
      </c>
      <c r="H252" s="8">
        <v>418100</v>
      </c>
      <c r="I252" s="8">
        <v>418100</v>
      </c>
    </row>
    <row r="253" spans="1:9" ht="31.5">
      <c r="A253" s="22" t="s">
        <v>167</v>
      </c>
      <c r="B253" s="14" t="s">
        <v>185</v>
      </c>
      <c r="C253" s="13" t="s">
        <v>380</v>
      </c>
      <c r="D253" s="13" t="s">
        <v>173</v>
      </c>
      <c r="E253" s="8">
        <v>181800</v>
      </c>
      <c r="F253" s="8"/>
      <c r="G253" s="12">
        <f t="shared" si="3"/>
        <v>181800</v>
      </c>
      <c r="H253" s="8">
        <v>181800</v>
      </c>
      <c r="I253" s="8">
        <v>181800</v>
      </c>
    </row>
    <row r="254" spans="1:9" ht="31.5">
      <c r="A254" s="22" t="s">
        <v>167</v>
      </c>
      <c r="B254" s="14" t="s">
        <v>185</v>
      </c>
      <c r="C254" s="13" t="s">
        <v>374</v>
      </c>
      <c r="D254" s="13" t="s">
        <v>173</v>
      </c>
      <c r="E254" s="8">
        <v>236300</v>
      </c>
      <c r="F254" s="8"/>
      <c r="G254" s="12">
        <f t="shared" si="3"/>
        <v>236300</v>
      </c>
      <c r="H254" s="8">
        <v>236300</v>
      </c>
      <c r="I254" s="8">
        <v>236300</v>
      </c>
    </row>
    <row r="255" spans="1:9" ht="47.25">
      <c r="A255" s="3" t="s">
        <v>395</v>
      </c>
      <c r="B255" s="14" t="s">
        <v>244</v>
      </c>
      <c r="C255" s="13" t="s">
        <v>342</v>
      </c>
      <c r="D255" s="13" t="s">
        <v>343</v>
      </c>
      <c r="E255" s="8">
        <v>18764289</v>
      </c>
      <c r="F255" s="8">
        <v>240000</v>
      </c>
      <c r="G255" s="12">
        <f t="shared" si="3"/>
        <v>19004289</v>
      </c>
      <c r="H255" s="8">
        <v>17214400</v>
      </c>
      <c r="I255" s="8">
        <v>16806100</v>
      </c>
    </row>
    <row r="256" spans="1:9" ht="47.25">
      <c r="A256" s="17" t="s">
        <v>17</v>
      </c>
      <c r="B256" s="14" t="s">
        <v>245</v>
      </c>
      <c r="C256" s="13" t="s">
        <v>342</v>
      </c>
      <c r="D256" s="13" t="s">
        <v>343</v>
      </c>
      <c r="E256" s="8">
        <v>4871000</v>
      </c>
      <c r="F256" s="8"/>
      <c r="G256" s="12">
        <f t="shared" si="3"/>
        <v>4871000</v>
      </c>
      <c r="H256" s="8">
        <v>4871000</v>
      </c>
      <c r="I256" s="8">
        <v>4871000</v>
      </c>
    </row>
    <row r="257" spans="1:9" ht="47.25">
      <c r="A257" s="3" t="s">
        <v>13</v>
      </c>
      <c r="B257" s="14" t="s">
        <v>245</v>
      </c>
      <c r="C257" s="13" t="s">
        <v>354</v>
      </c>
      <c r="D257" s="13" t="s">
        <v>14</v>
      </c>
      <c r="E257" s="8">
        <v>4796000</v>
      </c>
      <c r="F257" s="8"/>
      <c r="G257" s="12">
        <f t="shared" si="3"/>
        <v>4796000</v>
      </c>
      <c r="H257" s="8">
        <v>4796000</v>
      </c>
      <c r="I257" s="8">
        <v>4796000</v>
      </c>
    </row>
    <row r="258" spans="1:9" ht="78.75">
      <c r="A258" s="3" t="s">
        <v>19</v>
      </c>
      <c r="B258" s="14" t="s">
        <v>245</v>
      </c>
      <c r="C258" s="13" t="s">
        <v>354</v>
      </c>
      <c r="D258" s="13" t="s">
        <v>20</v>
      </c>
      <c r="E258" s="8">
        <v>69000</v>
      </c>
      <c r="F258" s="8"/>
      <c r="G258" s="12">
        <f t="shared" si="3"/>
        <v>69000</v>
      </c>
      <c r="H258" s="8">
        <v>69000</v>
      </c>
      <c r="I258" s="8">
        <v>69000</v>
      </c>
    </row>
    <row r="259" spans="1:9" ht="31.5">
      <c r="A259" s="3" t="s">
        <v>22</v>
      </c>
      <c r="B259" s="14" t="s">
        <v>245</v>
      </c>
      <c r="C259" s="13" t="s">
        <v>354</v>
      </c>
      <c r="D259" s="13" t="s">
        <v>23</v>
      </c>
      <c r="E259" s="8">
        <v>6000</v>
      </c>
      <c r="F259" s="8"/>
      <c r="G259" s="12">
        <f t="shared" si="3"/>
        <v>6000</v>
      </c>
      <c r="H259" s="8">
        <v>6000</v>
      </c>
      <c r="I259" s="8">
        <v>6000</v>
      </c>
    </row>
    <row r="260" spans="1:9" ht="94.5">
      <c r="A260" s="3" t="s">
        <v>246</v>
      </c>
      <c r="B260" s="14" t="s">
        <v>247</v>
      </c>
      <c r="C260" s="13" t="s">
        <v>342</v>
      </c>
      <c r="D260" s="13" t="s">
        <v>343</v>
      </c>
      <c r="E260" s="8">
        <v>11752689</v>
      </c>
      <c r="F260" s="8">
        <v>240000</v>
      </c>
      <c r="G260" s="12">
        <f t="shared" si="3"/>
        <v>11992689</v>
      </c>
      <c r="H260" s="8">
        <v>10716900</v>
      </c>
      <c r="I260" s="8">
        <v>10308600</v>
      </c>
    </row>
    <row r="261" spans="1:9" ht="47.25">
      <c r="A261" s="3" t="s">
        <v>90</v>
      </c>
      <c r="B261" s="14" t="s">
        <v>247</v>
      </c>
      <c r="C261" s="13" t="s">
        <v>354</v>
      </c>
      <c r="D261" s="13" t="s">
        <v>91</v>
      </c>
      <c r="E261" s="8">
        <v>10097400</v>
      </c>
      <c r="F261" s="8">
        <v>240000</v>
      </c>
      <c r="G261" s="12">
        <f t="shared" si="3"/>
        <v>10337400</v>
      </c>
      <c r="H261" s="8">
        <v>10097400</v>
      </c>
      <c r="I261" s="8">
        <v>10097400</v>
      </c>
    </row>
    <row r="262" spans="1:9" ht="78.75">
      <c r="A262" s="3" t="s">
        <v>19</v>
      </c>
      <c r="B262" s="14" t="s">
        <v>247</v>
      </c>
      <c r="C262" s="13" t="s">
        <v>354</v>
      </c>
      <c r="D262" s="13" t="s">
        <v>20</v>
      </c>
      <c r="E262" s="8">
        <v>1646289</v>
      </c>
      <c r="F262" s="8">
        <v>240000</v>
      </c>
      <c r="G262" s="12">
        <f t="shared" si="3"/>
        <v>1886289</v>
      </c>
      <c r="H262" s="8">
        <v>610500</v>
      </c>
      <c r="I262" s="8">
        <v>202200</v>
      </c>
    </row>
    <row r="263" spans="1:9" ht="31.5">
      <c r="A263" s="3" t="s">
        <v>21</v>
      </c>
      <c r="B263" s="14" t="s">
        <v>247</v>
      </c>
      <c r="C263" s="13" t="s">
        <v>354</v>
      </c>
      <c r="D263" s="13" t="s">
        <v>75</v>
      </c>
      <c r="E263" s="8">
        <v>1000</v>
      </c>
      <c r="F263" s="8"/>
      <c r="G263" s="12">
        <f t="shared" si="3"/>
        <v>1000</v>
      </c>
      <c r="H263" s="8">
        <v>1000</v>
      </c>
      <c r="I263" s="8">
        <v>1000</v>
      </c>
    </row>
    <row r="264" spans="1:9" ht="31.5">
      <c r="A264" s="3" t="s">
        <v>22</v>
      </c>
      <c r="B264" s="14" t="s">
        <v>247</v>
      </c>
      <c r="C264" s="13" t="s">
        <v>354</v>
      </c>
      <c r="D264" s="13" t="s">
        <v>23</v>
      </c>
      <c r="E264" s="8">
        <v>8000</v>
      </c>
      <c r="F264" s="8"/>
      <c r="G264" s="12">
        <f t="shared" si="3"/>
        <v>8000</v>
      </c>
      <c r="H264" s="8">
        <v>8000</v>
      </c>
      <c r="I264" s="8">
        <v>8000</v>
      </c>
    </row>
    <row r="265" spans="1:9" ht="141.75">
      <c r="A265" s="3" t="s">
        <v>181</v>
      </c>
      <c r="B265" s="14" t="s">
        <v>248</v>
      </c>
      <c r="C265" s="13" t="s">
        <v>342</v>
      </c>
      <c r="D265" s="13" t="s">
        <v>343</v>
      </c>
      <c r="E265" s="8">
        <v>637900</v>
      </c>
      <c r="F265" s="8"/>
      <c r="G265" s="12">
        <f t="shared" si="3"/>
        <v>637900</v>
      </c>
      <c r="H265" s="8">
        <v>637900</v>
      </c>
      <c r="I265" s="8">
        <v>637900</v>
      </c>
    </row>
    <row r="266" spans="1:9" ht="47.25">
      <c r="A266" s="3" t="s">
        <v>90</v>
      </c>
      <c r="B266" s="14" t="s">
        <v>248</v>
      </c>
      <c r="C266" s="13" t="s">
        <v>354</v>
      </c>
      <c r="D266" s="13" t="s">
        <v>91</v>
      </c>
      <c r="E266" s="8">
        <v>350800</v>
      </c>
      <c r="F266" s="8"/>
      <c r="G266" s="12">
        <f t="shared" si="3"/>
        <v>350800</v>
      </c>
      <c r="H266" s="8">
        <v>350800</v>
      </c>
      <c r="I266" s="8">
        <v>350800</v>
      </c>
    </row>
    <row r="267" spans="1:9" ht="78.75">
      <c r="A267" s="3" t="s">
        <v>19</v>
      </c>
      <c r="B267" s="14" t="s">
        <v>248</v>
      </c>
      <c r="C267" s="13" t="s">
        <v>354</v>
      </c>
      <c r="D267" s="13" t="s">
        <v>20</v>
      </c>
      <c r="E267" s="8">
        <v>8500</v>
      </c>
      <c r="F267" s="8"/>
      <c r="G267" s="12">
        <f t="shared" si="3"/>
        <v>8500</v>
      </c>
      <c r="H267" s="8">
        <v>8500</v>
      </c>
      <c r="I267" s="8">
        <v>8500</v>
      </c>
    </row>
    <row r="268" spans="1:9" ht="47.25">
      <c r="A268" s="3" t="s">
        <v>288</v>
      </c>
      <c r="B268" s="14" t="s">
        <v>248</v>
      </c>
      <c r="C268" s="13" t="s">
        <v>334</v>
      </c>
      <c r="D268" s="13" t="s">
        <v>289</v>
      </c>
      <c r="E268" s="8">
        <v>278600</v>
      </c>
      <c r="F268" s="8"/>
      <c r="G268" s="12">
        <f t="shared" ref="G268:G331" si="4">E268+F268</f>
        <v>278600</v>
      </c>
      <c r="H268" s="8">
        <v>278600</v>
      </c>
      <c r="I268" s="8">
        <v>278600</v>
      </c>
    </row>
    <row r="269" spans="1:9" ht="94.5">
      <c r="A269" s="3" t="s">
        <v>24</v>
      </c>
      <c r="B269" s="14" t="s">
        <v>249</v>
      </c>
      <c r="C269" s="13" t="s">
        <v>342</v>
      </c>
      <c r="D269" s="13" t="s">
        <v>343</v>
      </c>
      <c r="E269" s="8">
        <v>988600</v>
      </c>
      <c r="F269" s="8"/>
      <c r="G269" s="12">
        <f t="shared" si="4"/>
        <v>988600</v>
      </c>
      <c r="H269" s="8">
        <v>988600</v>
      </c>
      <c r="I269" s="8">
        <v>988600</v>
      </c>
    </row>
    <row r="270" spans="1:9" ht="47.25">
      <c r="A270" s="3" t="s">
        <v>13</v>
      </c>
      <c r="B270" s="14" t="s">
        <v>249</v>
      </c>
      <c r="C270" s="13" t="s">
        <v>354</v>
      </c>
      <c r="D270" s="13" t="s">
        <v>14</v>
      </c>
      <c r="E270" s="8">
        <v>968600</v>
      </c>
      <c r="F270" s="8"/>
      <c r="G270" s="12">
        <f t="shared" si="4"/>
        <v>968600</v>
      </c>
      <c r="H270" s="8">
        <v>968600</v>
      </c>
      <c r="I270" s="8">
        <v>968600</v>
      </c>
    </row>
    <row r="271" spans="1:9" ht="78.75">
      <c r="A271" s="3" t="s">
        <v>19</v>
      </c>
      <c r="B271" s="14" t="s">
        <v>249</v>
      </c>
      <c r="C271" s="13" t="s">
        <v>354</v>
      </c>
      <c r="D271" s="13" t="s">
        <v>20</v>
      </c>
      <c r="E271" s="8">
        <v>20000</v>
      </c>
      <c r="F271" s="8"/>
      <c r="G271" s="12">
        <f t="shared" si="4"/>
        <v>20000</v>
      </c>
      <c r="H271" s="8">
        <v>20000</v>
      </c>
      <c r="I271" s="8">
        <v>20000</v>
      </c>
    </row>
    <row r="272" spans="1:9" ht="110.25">
      <c r="A272" s="3" t="s">
        <v>26</v>
      </c>
      <c r="B272" s="14" t="s">
        <v>250</v>
      </c>
      <c r="C272" s="13" t="s">
        <v>342</v>
      </c>
      <c r="D272" s="13" t="s">
        <v>343</v>
      </c>
      <c r="E272" s="8">
        <v>399800</v>
      </c>
      <c r="F272" s="8"/>
      <c r="G272" s="12">
        <f t="shared" si="4"/>
        <v>399800</v>
      </c>
      <c r="H272" s="8">
        <v>0</v>
      </c>
      <c r="I272" s="8">
        <v>0</v>
      </c>
    </row>
    <row r="273" spans="1:9" ht="78.75">
      <c r="A273" s="3" t="s">
        <v>19</v>
      </c>
      <c r="B273" s="14" t="s">
        <v>250</v>
      </c>
      <c r="C273" s="13" t="s">
        <v>354</v>
      </c>
      <c r="D273" s="13" t="s">
        <v>20</v>
      </c>
      <c r="E273" s="8">
        <v>399800</v>
      </c>
      <c r="F273" s="8"/>
      <c r="G273" s="12">
        <f t="shared" si="4"/>
        <v>399800</v>
      </c>
      <c r="H273" s="8">
        <v>0</v>
      </c>
      <c r="I273" s="8">
        <v>0</v>
      </c>
    </row>
    <row r="274" spans="1:9" ht="78.75">
      <c r="A274" s="3" t="s">
        <v>28</v>
      </c>
      <c r="B274" s="14" t="s">
        <v>251</v>
      </c>
      <c r="C274" s="13" t="s">
        <v>342</v>
      </c>
      <c r="D274" s="13" t="s">
        <v>343</v>
      </c>
      <c r="E274" s="8">
        <v>114300</v>
      </c>
      <c r="F274" s="8"/>
      <c r="G274" s="12">
        <f t="shared" si="4"/>
        <v>114300</v>
      </c>
      <c r="H274" s="8">
        <v>0</v>
      </c>
      <c r="I274" s="8">
        <v>0</v>
      </c>
    </row>
    <row r="275" spans="1:9" ht="78.75">
      <c r="A275" s="3" t="s">
        <v>19</v>
      </c>
      <c r="B275" s="14" t="s">
        <v>251</v>
      </c>
      <c r="C275" s="13" t="s">
        <v>354</v>
      </c>
      <c r="D275" s="13" t="s">
        <v>20</v>
      </c>
      <c r="E275" s="8">
        <v>114300</v>
      </c>
      <c r="F275" s="8"/>
      <c r="G275" s="12">
        <f t="shared" si="4"/>
        <v>114300</v>
      </c>
      <c r="H275" s="8">
        <v>0</v>
      </c>
      <c r="I275" s="8">
        <v>0</v>
      </c>
    </row>
    <row r="276" spans="1:9" ht="47.25">
      <c r="A276" s="46" t="s">
        <v>396</v>
      </c>
      <c r="B276" s="47" t="s">
        <v>227</v>
      </c>
      <c r="C276" s="48" t="s">
        <v>342</v>
      </c>
      <c r="D276" s="48" t="s">
        <v>343</v>
      </c>
      <c r="E276" s="49">
        <v>472400</v>
      </c>
      <c r="F276" s="49"/>
      <c r="G276" s="12">
        <f t="shared" si="4"/>
        <v>472400</v>
      </c>
      <c r="H276" s="49">
        <v>472400</v>
      </c>
      <c r="I276" s="49">
        <v>472400</v>
      </c>
    </row>
    <row r="277" spans="1:9" ht="78.75">
      <c r="A277" s="3" t="s">
        <v>216</v>
      </c>
      <c r="B277" s="14" t="s">
        <v>228</v>
      </c>
      <c r="C277" s="13" t="s">
        <v>342</v>
      </c>
      <c r="D277" s="13" t="s">
        <v>343</v>
      </c>
      <c r="E277" s="49">
        <v>472400</v>
      </c>
      <c r="F277" s="49"/>
      <c r="G277" s="12">
        <f t="shared" si="4"/>
        <v>472400</v>
      </c>
      <c r="H277" s="49">
        <v>472400</v>
      </c>
      <c r="I277" s="49">
        <v>472400</v>
      </c>
    </row>
    <row r="278" spans="1:9" ht="78.75">
      <c r="A278" s="3" t="s">
        <v>19</v>
      </c>
      <c r="B278" s="14" t="s">
        <v>228</v>
      </c>
      <c r="C278" s="13" t="s">
        <v>387</v>
      </c>
      <c r="D278" s="13" t="s">
        <v>20</v>
      </c>
      <c r="E278" s="49">
        <v>472400</v>
      </c>
      <c r="F278" s="49"/>
      <c r="G278" s="12">
        <f t="shared" si="4"/>
        <v>472400</v>
      </c>
      <c r="H278" s="49">
        <v>472400</v>
      </c>
      <c r="I278" s="49">
        <v>472400</v>
      </c>
    </row>
    <row r="279" spans="1:9" ht="141.75">
      <c r="A279" s="2" t="s">
        <v>481</v>
      </c>
      <c r="B279" s="15" t="s">
        <v>146</v>
      </c>
      <c r="C279" s="11" t="s">
        <v>342</v>
      </c>
      <c r="D279" s="11" t="s">
        <v>343</v>
      </c>
      <c r="E279" s="12">
        <v>11936808.670000002</v>
      </c>
      <c r="F279" s="12"/>
      <c r="G279" s="12">
        <f t="shared" si="4"/>
        <v>11936808.670000002</v>
      </c>
      <c r="H279" s="12">
        <v>467700</v>
      </c>
      <c r="I279" s="12">
        <v>467700</v>
      </c>
    </row>
    <row r="280" spans="1:9" ht="94.5">
      <c r="A280" s="4" t="s">
        <v>480</v>
      </c>
      <c r="B280" s="15" t="s">
        <v>147</v>
      </c>
      <c r="C280" s="11" t="s">
        <v>342</v>
      </c>
      <c r="D280" s="11" t="s">
        <v>343</v>
      </c>
      <c r="E280" s="12">
        <v>11455708.670000002</v>
      </c>
      <c r="F280" s="12"/>
      <c r="G280" s="12">
        <f t="shared" si="4"/>
        <v>11455708.670000002</v>
      </c>
      <c r="H280" s="12">
        <v>267700</v>
      </c>
      <c r="I280" s="12">
        <v>267700</v>
      </c>
    </row>
    <row r="281" spans="1:9" ht="141.75">
      <c r="A281" s="22" t="s">
        <v>148</v>
      </c>
      <c r="B281" s="14" t="s">
        <v>149</v>
      </c>
      <c r="C281" s="13" t="s">
        <v>342</v>
      </c>
      <c r="D281" s="13" t="s">
        <v>343</v>
      </c>
      <c r="E281" s="8">
        <v>599042</v>
      </c>
      <c r="F281" s="8"/>
      <c r="G281" s="12">
        <f t="shared" si="4"/>
        <v>599042</v>
      </c>
      <c r="H281" s="8">
        <v>267700</v>
      </c>
      <c r="I281" s="8">
        <v>267700</v>
      </c>
    </row>
    <row r="282" spans="1:9" ht="63">
      <c r="A282" s="3" t="s">
        <v>150</v>
      </c>
      <c r="B282" s="14" t="s">
        <v>151</v>
      </c>
      <c r="C282" s="13" t="s">
        <v>342</v>
      </c>
      <c r="D282" s="13" t="s">
        <v>343</v>
      </c>
      <c r="E282" s="8">
        <v>174042</v>
      </c>
      <c r="F282" s="8"/>
      <c r="G282" s="12">
        <f t="shared" si="4"/>
        <v>174042</v>
      </c>
      <c r="H282" s="8">
        <v>267700</v>
      </c>
      <c r="I282" s="8">
        <v>267700</v>
      </c>
    </row>
    <row r="283" spans="1:9" ht="78.75">
      <c r="A283" s="3" t="s">
        <v>19</v>
      </c>
      <c r="B283" s="14" t="s">
        <v>151</v>
      </c>
      <c r="C283" s="13" t="s">
        <v>397</v>
      </c>
      <c r="D283" s="13" t="s">
        <v>20</v>
      </c>
      <c r="E283" s="8">
        <v>34860</v>
      </c>
      <c r="F283" s="8"/>
      <c r="G283" s="12">
        <f t="shared" si="4"/>
        <v>34860</v>
      </c>
      <c r="H283" s="8">
        <v>0</v>
      </c>
      <c r="I283" s="8">
        <v>0</v>
      </c>
    </row>
    <row r="284" spans="1:9">
      <c r="A284" s="37" t="s">
        <v>81</v>
      </c>
      <c r="B284" s="14" t="s">
        <v>151</v>
      </c>
      <c r="C284" s="13" t="s">
        <v>397</v>
      </c>
      <c r="D284" s="13" t="s">
        <v>110</v>
      </c>
      <c r="E284" s="8">
        <v>139182</v>
      </c>
      <c r="F284" s="8"/>
      <c r="G284" s="12">
        <f t="shared" si="4"/>
        <v>139182</v>
      </c>
      <c r="H284" s="8">
        <v>267700</v>
      </c>
      <c r="I284" s="8">
        <v>267700</v>
      </c>
    </row>
    <row r="285" spans="1:9" ht="63">
      <c r="A285" s="33" t="s">
        <v>612</v>
      </c>
      <c r="B285" s="35" t="s">
        <v>630</v>
      </c>
      <c r="C285" s="13" t="s">
        <v>342</v>
      </c>
      <c r="D285" s="13" t="s">
        <v>343</v>
      </c>
      <c r="E285" s="8">
        <v>382500</v>
      </c>
      <c r="F285" s="8"/>
      <c r="G285" s="12">
        <f t="shared" si="4"/>
        <v>382500</v>
      </c>
      <c r="H285" s="8">
        <v>0</v>
      </c>
      <c r="I285" s="8">
        <v>0</v>
      </c>
    </row>
    <row r="286" spans="1:9">
      <c r="A286" s="37" t="s">
        <v>81</v>
      </c>
      <c r="B286" s="35" t="s">
        <v>630</v>
      </c>
      <c r="C286" s="13" t="s">
        <v>397</v>
      </c>
      <c r="D286" s="13" t="s">
        <v>110</v>
      </c>
      <c r="E286" s="8">
        <v>382500</v>
      </c>
      <c r="F286" s="8"/>
      <c r="G286" s="12">
        <f t="shared" si="4"/>
        <v>382500</v>
      </c>
      <c r="H286" s="8">
        <v>0</v>
      </c>
      <c r="I286" s="8">
        <v>0</v>
      </c>
    </row>
    <row r="287" spans="1:9" ht="173.25">
      <c r="A287" s="107" t="s">
        <v>576</v>
      </c>
      <c r="B287" s="35" t="s">
        <v>596</v>
      </c>
      <c r="C287" s="13" t="s">
        <v>342</v>
      </c>
      <c r="D287" s="13" t="s">
        <v>343</v>
      </c>
      <c r="E287" s="8">
        <v>42500</v>
      </c>
      <c r="F287" s="8"/>
      <c r="G287" s="12">
        <f t="shared" si="4"/>
        <v>42500</v>
      </c>
      <c r="H287" s="8">
        <v>0</v>
      </c>
      <c r="I287" s="8">
        <v>0</v>
      </c>
    </row>
    <row r="288" spans="1:9">
      <c r="A288" s="37" t="s">
        <v>81</v>
      </c>
      <c r="B288" s="35" t="s">
        <v>596</v>
      </c>
      <c r="C288" s="13" t="s">
        <v>397</v>
      </c>
      <c r="D288" s="13" t="s">
        <v>110</v>
      </c>
      <c r="E288" s="8">
        <v>42500</v>
      </c>
      <c r="F288" s="8"/>
      <c r="G288" s="12">
        <f t="shared" si="4"/>
        <v>42500</v>
      </c>
      <c r="H288" s="8">
        <v>0</v>
      </c>
      <c r="I288" s="8">
        <v>0</v>
      </c>
    </row>
    <row r="289" spans="1:9" ht="252">
      <c r="A289" s="3" t="s">
        <v>186</v>
      </c>
      <c r="B289" s="50" t="s">
        <v>187</v>
      </c>
      <c r="C289" s="13" t="s">
        <v>342</v>
      </c>
      <c r="D289" s="13" t="s">
        <v>343</v>
      </c>
      <c r="E289" s="8">
        <v>10856666.67</v>
      </c>
      <c r="F289" s="8"/>
      <c r="G289" s="12">
        <f t="shared" si="4"/>
        <v>10856666.67</v>
      </c>
      <c r="H289" s="8">
        <v>0</v>
      </c>
      <c r="I289" s="8">
        <v>0</v>
      </c>
    </row>
    <row r="290" spans="1:9" ht="63">
      <c r="A290" s="33" t="s">
        <v>612</v>
      </c>
      <c r="B290" s="35" t="s">
        <v>628</v>
      </c>
      <c r="C290" s="13" t="s">
        <v>342</v>
      </c>
      <c r="D290" s="13" t="s">
        <v>343</v>
      </c>
      <c r="E290" s="8">
        <v>4185461.69</v>
      </c>
      <c r="F290" s="8"/>
      <c r="G290" s="12">
        <f t="shared" si="4"/>
        <v>4185461.69</v>
      </c>
      <c r="H290" s="8">
        <v>0</v>
      </c>
      <c r="I290" s="8">
        <v>0</v>
      </c>
    </row>
    <row r="291" spans="1:9">
      <c r="A291" s="37" t="s">
        <v>81</v>
      </c>
      <c r="B291" s="35" t="s">
        <v>628</v>
      </c>
      <c r="C291" s="13" t="s">
        <v>397</v>
      </c>
      <c r="D291" s="13" t="s">
        <v>110</v>
      </c>
      <c r="E291" s="8">
        <v>4185461.69</v>
      </c>
      <c r="F291" s="8"/>
      <c r="G291" s="12">
        <f t="shared" si="4"/>
        <v>4185461.69</v>
      </c>
      <c r="H291" s="8">
        <v>0</v>
      </c>
      <c r="I291" s="8">
        <v>0</v>
      </c>
    </row>
    <row r="292" spans="1:9" ht="173.25">
      <c r="A292" s="107" t="s">
        <v>576</v>
      </c>
      <c r="B292" s="35" t="s">
        <v>629</v>
      </c>
      <c r="C292" s="13" t="s">
        <v>397</v>
      </c>
      <c r="D292" s="13" t="s">
        <v>110</v>
      </c>
      <c r="E292" s="8">
        <v>6671204.9800000004</v>
      </c>
      <c r="F292" s="8"/>
      <c r="G292" s="12">
        <f t="shared" si="4"/>
        <v>6671204.9800000004</v>
      </c>
      <c r="H292" s="8">
        <v>0</v>
      </c>
      <c r="I292" s="8">
        <v>0</v>
      </c>
    </row>
    <row r="293" spans="1:9">
      <c r="A293" s="37" t="s">
        <v>81</v>
      </c>
      <c r="B293" s="35" t="s">
        <v>629</v>
      </c>
      <c r="C293" s="13" t="s">
        <v>397</v>
      </c>
      <c r="D293" s="13" t="s">
        <v>110</v>
      </c>
      <c r="E293" s="8">
        <v>6671204.9800000004</v>
      </c>
      <c r="F293" s="8"/>
      <c r="G293" s="12">
        <f t="shared" si="4"/>
        <v>6671204.9800000004</v>
      </c>
      <c r="H293" s="8">
        <v>0</v>
      </c>
      <c r="I293" s="8">
        <v>0</v>
      </c>
    </row>
    <row r="294" spans="1:9" ht="94.5">
      <c r="A294" s="17" t="s">
        <v>427</v>
      </c>
      <c r="B294" s="52" t="s">
        <v>460</v>
      </c>
      <c r="C294" s="13" t="s">
        <v>342</v>
      </c>
      <c r="D294" s="13" t="s">
        <v>343</v>
      </c>
      <c r="E294" s="8">
        <v>0</v>
      </c>
      <c r="F294" s="8"/>
      <c r="G294" s="12">
        <f t="shared" si="4"/>
        <v>0</v>
      </c>
      <c r="H294" s="8">
        <v>0</v>
      </c>
      <c r="I294" s="8">
        <v>0</v>
      </c>
    </row>
    <row r="295" spans="1:9" ht="31.5">
      <c r="A295" s="3" t="s">
        <v>167</v>
      </c>
      <c r="B295" s="52" t="s">
        <v>460</v>
      </c>
      <c r="C295" s="52" t="s">
        <v>380</v>
      </c>
      <c r="D295" s="52">
        <v>620</v>
      </c>
      <c r="E295" s="51">
        <v>0</v>
      </c>
      <c r="F295" s="51"/>
      <c r="G295" s="12">
        <f t="shared" si="4"/>
        <v>0</v>
      </c>
      <c r="H295" s="51">
        <v>0</v>
      </c>
      <c r="I295" s="51">
        <v>0</v>
      </c>
    </row>
    <row r="296" spans="1:9" ht="31.5">
      <c r="A296" s="3" t="s">
        <v>167</v>
      </c>
      <c r="B296" s="52" t="s">
        <v>460</v>
      </c>
      <c r="C296" s="52" t="s">
        <v>374</v>
      </c>
      <c r="D296" s="52">
        <v>620</v>
      </c>
      <c r="E296" s="51">
        <v>0</v>
      </c>
      <c r="F296" s="51"/>
      <c r="G296" s="12">
        <f t="shared" si="4"/>
        <v>0</v>
      </c>
      <c r="H296" s="51">
        <v>0</v>
      </c>
      <c r="I296" s="51">
        <v>0</v>
      </c>
    </row>
    <row r="297" spans="1:9" ht="126">
      <c r="A297" s="4" t="s">
        <v>479</v>
      </c>
      <c r="B297" s="15" t="s">
        <v>152</v>
      </c>
      <c r="C297" s="11" t="s">
        <v>342</v>
      </c>
      <c r="D297" s="11" t="s">
        <v>343</v>
      </c>
      <c r="E297" s="12">
        <v>162631.16</v>
      </c>
      <c r="F297" s="12"/>
      <c r="G297" s="12">
        <f t="shared" si="4"/>
        <v>162631.16</v>
      </c>
      <c r="H297" s="12">
        <v>100000</v>
      </c>
      <c r="I297" s="12">
        <v>100000</v>
      </c>
    </row>
    <row r="298" spans="1:9" ht="47.25">
      <c r="A298" s="22" t="s">
        <v>153</v>
      </c>
      <c r="B298" s="1" t="s">
        <v>154</v>
      </c>
      <c r="C298" s="13" t="s">
        <v>342</v>
      </c>
      <c r="D298" s="13" t="s">
        <v>343</v>
      </c>
      <c r="E298" s="8">
        <v>162631.16</v>
      </c>
      <c r="F298" s="8"/>
      <c r="G298" s="12">
        <f t="shared" si="4"/>
        <v>162631.16</v>
      </c>
      <c r="H298" s="8">
        <v>100000</v>
      </c>
      <c r="I298" s="8">
        <v>100000</v>
      </c>
    </row>
    <row r="299" spans="1:9" ht="94.5">
      <c r="A299" s="22" t="s">
        <v>398</v>
      </c>
      <c r="B299" s="1" t="s">
        <v>155</v>
      </c>
      <c r="C299" s="13" t="s">
        <v>342</v>
      </c>
      <c r="D299" s="13" t="s">
        <v>343</v>
      </c>
      <c r="E299" s="8">
        <v>162631.16</v>
      </c>
      <c r="F299" s="8"/>
      <c r="G299" s="12">
        <f t="shared" si="4"/>
        <v>162631.16</v>
      </c>
      <c r="H299" s="8">
        <v>100000</v>
      </c>
      <c r="I299" s="8">
        <v>100000</v>
      </c>
    </row>
    <row r="300" spans="1:9" ht="78.75">
      <c r="A300" s="46" t="s">
        <v>19</v>
      </c>
      <c r="B300" s="1" t="s">
        <v>155</v>
      </c>
      <c r="C300" s="13" t="s">
        <v>397</v>
      </c>
      <c r="D300" s="13" t="s">
        <v>20</v>
      </c>
      <c r="E300" s="8">
        <v>162631.16</v>
      </c>
      <c r="F300" s="8"/>
      <c r="G300" s="12">
        <f t="shared" si="4"/>
        <v>162631.16</v>
      </c>
      <c r="H300" s="8">
        <v>100000</v>
      </c>
      <c r="I300" s="8">
        <v>100000</v>
      </c>
    </row>
    <row r="301" spans="1:9" ht="78.75">
      <c r="A301" s="53" t="s">
        <v>478</v>
      </c>
      <c r="B301" s="54" t="s">
        <v>156</v>
      </c>
      <c r="C301" s="11" t="s">
        <v>342</v>
      </c>
      <c r="D301" s="11" t="s">
        <v>343</v>
      </c>
      <c r="E301" s="12">
        <v>318468.83999999997</v>
      </c>
      <c r="F301" s="12"/>
      <c r="G301" s="12">
        <f t="shared" si="4"/>
        <v>318468.83999999997</v>
      </c>
      <c r="H301" s="12">
        <v>100000</v>
      </c>
      <c r="I301" s="12">
        <v>100000</v>
      </c>
    </row>
    <row r="302" spans="1:9" ht="47.25">
      <c r="A302" s="55" t="s">
        <v>157</v>
      </c>
      <c r="B302" s="1" t="s">
        <v>158</v>
      </c>
      <c r="C302" s="13" t="s">
        <v>342</v>
      </c>
      <c r="D302" s="13" t="s">
        <v>343</v>
      </c>
      <c r="E302" s="8">
        <v>318468.83999999997</v>
      </c>
      <c r="F302" s="8"/>
      <c r="G302" s="12">
        <f t="shared" si="4"/>
        <v>318468.83999999997</v>
      </c>
      <c r="H302" s="8">
        <v>100000</v>
      </c>
      <c r="I302" s="8">
        <v>100000</v>
      </c>
    </row>
    <row r="303" spans="1:9" ht="47.25">
      <c r="A303" s="3" t="s">
        <v>159</v>
      </c>
      <c r="B303" s="1" t="s">
        <v>160</v>
      </c>
      <c r="C303" s="13" t="s">
        <v>342</v>
      </c>
      <c r="D303" s="13" t="s">
        <v>343</v>
      </c>
      <c r="E303" s="8">
        <v>318468.83999999997</v>
      </c>
      <c r="F303" s="8"/>
      <c r="G303" s="12">
        <f t="shared" si="4"/>
        <v>318468.83999999997</v>
      </c>
      <c r="H303" s="8">
        <v>100000</v>
      </c>
      <c r="I303" s="8">
        <v>100000</v>
      </c>
    </row>
    <row r="304" spans="1:9" ht="78.75">
      <c r="A304" s="3" t="s">
        <v>19</v>
      </c>
      <c r="B304" s="1" t="s">
        <v>160</v>
      </c>
      <c r="C304" s="13" t="s">
        <v>397</v>
      </c>
      <c r="D304" s="13" t="s">
        <v>20</v>
      </c>
      <c r="E304" s="8">
        <v>318468.83999999997</v>
      </c>
      <c r="F304" s="8"/>
      <c r="G304" s="12">
        <f t="shared" si="4"/>
        <v>318468.83999999997</v>
      </c>
      <c r="H304" s="8">
        <v>100000</v>
      </c>
      <c r="I304" s="8">
        <v>100000</v>
      </c>
    </row>
    <row r="305" spans="1:9" ht="94.5">
      <c r="A305" s="2" t="s">
        <v>399</v>
      </c>
      <c r="B305" s="15" t="s">
        <v>204</v>
      </c>
      <c r="C305" s="11" t="s">
        <v>342</v>
      </c>
      <c r="D305" s="11" t="s">
        <v>343</v>
      </c>
      <c r="E305" s="12">
        <v>93277680.299999997</v>
      </c>
      <c r="F305" s="12"/>
      <c r="G305" s="12">
        <f t="shared" si="4"/>
        <v>93277680.299999997</v>
      </c>
      <c r="H305" s="12">
        <v>82931280</v>
      </c>
      <c r="I305" s="12">
        <v>84584480</v>
      </c>
    </row>
    <row r="306" spans="1:9" ht="78.75">
      <c r="A306" s="2" t="s">
        <v>252</v>
      </c>
      <c r="B306" s="15" t="s">
        <v>253</v>
      </c>
      <c r="C306" s="11" t="s">
        <v>342</v>
      </c>
      <c r="D306" s="11" t="s">
        <v>343</v>
      </c>
      <c r="E306" s="12">
        <v>65298480</v>
      </c>
      <c r="F306" s="12"/>
      <c r="G306" s="12">
        <f t="shared" si="4"/>
        <v>65298480</v>
      </c>
      <c r="H306" s="12">
        <v>55672980</v>
      </c>
      <c r="I306" s="12">
        <v>54519980</v>
      </c>
    </row>
    <row r="307" spans="1:9" ht="31.5">
      <c r="A307" s="3" t="s">
        <v>254</v>
      </c>
      <c r="B307" s="14" t="s">
        <v>255</v>
      </c>
      <c r="C307" s="13" t="s">
        <v>342</v>
      </c>
      <c r="D307" s="13" t="s">
        <v>343</v>
      </c>
      <c r="E307" s="8">
        <v>76300</v>
      </c>
      <c r="F307" s="8"/>
      <c r="G307" s="12">
        <f t="shared" si="4"/>
        <v>76300</v>
      </c>
      <c r="H307" s="8">
        <v>76300</v>
      </c>
      <c r="I307" s="8">
        <v>76300</v>
      </c>
    </row>
    <row r="308" spans="1:9" ht="94.5">
      <c r="A308" s="17" t="s">
        <v>427</v>
      </c>
      <c r="B308" s="14" t="s">
        <v>446</v>
      </c>
      <c r="C308" s="13" t="s">
        <v>342</v>
      </c>
      <c r="D308" s="13" t="s">
        <v>343</v>
      </c>
      <c r="E308" s="8">
        <v>76300</v>
      </c>
      <c r="F308" s="8"/>
      <c r="G308" s="12">
        <f t="shared" si="4"/>
        <v>76300</v>
      </c>
      <c r="H308" s="8">
        <v>76300</v>
      </c>
      <c r="I308" s="8">
        <v>76300</v>
      </c>
    </row>
    <row r="309" spans="1:9" ht="31.5">
      <c r="A309" s="3" t="s">
        <v>211</v>
      </c>
      <c r="B309" s="14" t="s">
        <v>446</v>
      </c>
      <c r="C309" s="13" t="s">
        <v>400</v>
      </c>
      <c r="D309" s="13" t="s">
        <v>212</v>
      </c>
      <c r="E309" s="8">
        <v>76300</v>
      </c>
      <c r="F309" s="8"/>
      <c r="G309" s="12">
        <f t="shared" si="4"/>
        <v>76300</v>
      </c>
      <c r="H309" s="8">
        <v>76300</v>
      </c>
      <c r="I309" s="8">
        <v>76300</v>
      </c>
    </row>
    <row r="310" spans="1:9" ht="47.25">
      <c r="A310" s="3" t="s">
        <v>256</v>
      </c>
      <c r="B310" s="14" t="s">
        <v>257</v>
      </c>
      <c r="C310" s="13" t="s">
        <v>342</v>
      </c>
      <c r="D310" s="13" t="s">
        <v>343</v>
      </c>
      <c r="E310" s="8">
        <v>21000</v>
      </c>
      <c r="F310" s="8"/>
      <c r="G310" s="12">
        <f t="shared" si="4"/>
        <v>21000</v>
      </c>
      <c r="H310" s="8">
        <v>21000</v>
      </c>
      <c r="I310" s="8">
        <v>21000</v>
      </c>
    </row>
    <row r="311" spans="1:9" ht="94.5">
      <c r="A311" s="17" t="s">
        <v>427</v>
      </c>
      <c r="B311" s="14" t="s">
        <v>447</v>
      </c>
      <c r="C311" s="13" t="s">
        <v>342</v>
      </c>
      <c r="D311" s="13" t="s">
        <v>343</v>
      </c>
      <c r="E311" s="8">
        <v>21000</v>
      </c>
      <c r="F311" s="8"/>
      <c r="G311" s="12">
        <f t="shared" si="4"/>
        <v>21000</v>
      </c>
      <c r="H311" s="8">
        <v>21000</v>
      </c>
      <c r="I311" s="8">
        <v>21000</v>
      </c>
    </row>
    <row r="312" spans="1:9" ht="31.5">
      <c r="A312" s="3" t="s">
        <v>211</v>
      </c>
      <c r="B312" s="14" t="s">
        <v>447</v>
      </c>
      <c r="C312" s="13" t="s">
        <v>400</v>
      </c>
      <c r="D312" s="13" t="s">
        <v>212</v>
      </c>
      <c r="E312" s="8">
        <v>21000</v>
      </c>
      <c r="F312" s="8"/>
      <c r="G312" s="12">
        <f t="shared" si="4"/>
        <v>21000</v>
      </c>
      <c r="H312" s="8">
        <v>21000</v>
      </c>
      <c r="I312" s="8">
        <v>21000</v>
      </c>
    </row>
    <row r="313" spans="1:9" ht="47.25">
      <c r="A313" s="3" t="s">
        <v>401</v>
      </c>
      <c r="B313" s="14" t="s">
        <v>258</v>
      </c>
      <c r="C313" s="13" t="s">
        <v>342</v>
      </c>
      <c r="D313" s="13" t="s">
        <v>343</v>
      </c>
      <c r="E313" s="8">
        <v>231800</v>
      </c>
      <c r="F313" s="8"/>
      <c r="G313" s="12">
        <f t="shared" si="4"/>
        <v>231800</v>
      </c>
      <c r="H313" s="8">
        <v>231800</v>
      </c>
      <c r="I313" s="8">
        <v>231800</v>
      </c>
    </row>
    <row r="314" spans="1:9" ht="94.5">
      <c r="A314" s="17" t="s">
        <v>427</v>
      </c>
      <c r="B314" s="14" t="s">
        <v>446</v>
      </c>
      <c r="C314" s="13" t="s">
        <v>342</v>
      </c>
      <c r="D314" s="13" t="s">
        <v>343</v>
      </c>
      <c r="E314" s="8">
        <v>231800</v>
      </c>
      <c r="F314" s="8"/>
      <c r="G314" s="12">
        <f t="shared" si="4"/>
        <v>231800</v>
      </c>
      <c r="H314" s="8">
        <v>231800</v>
      </c>
      <c r="I314" s="8">
        <v>231800</v>
      </c>
    </row>
    <row r="315" spans="1:9" ht="31.5">
      <c r="A315" s="3" t="s">
        <v>211</v>
      </c>
      <c r="B315" s="14" t="s">
        <v>446</v>
      </c>
      <c r="C315" s="13" t="s">
        <v>400</v>
      </c>
      <c r="D315" s="13" t="s">
        <v>212</v>
      </c>
      <c r="E315" s="8">
        <v>231800</v>
      </c>
      <c r="F315" s="8"/>
      <c r="G315" s="12">
        <f t="shared" si="4"/>
        <v>231800</v>
      </c>
      <c r="H315" s="8">
        <v>231800</v>
      </c>
      <c r="I315" s="8">
        <v>231800</v>
      </c>
    </row>
    <row r="316" spans="1:9" ht="78.75">
      <c r="A316" s="3" t="s">
        <v>259</v>
      </c>
      <c r="B316" s="14" t="s">
        <v>260</v>
      </c>
      <c r="C316" s="13" t="s">
        <v>342</v>
      </c>
      <c r="D316" s="13" t="s">
        <v>343</v>
      </c>
      <c r="E316" s="8">
        <v>56843610</v>
      </c>
      <c r="F316" s="8"/>
      <c r="G316" s="12">
        <f t="shared" si="4"/>
        <v>56843610</v>
      </c>
      <c r="H316" s="8">
        <v>55343880</v>
      </c>
      <c r="I316" s="8">
        <v>54190480</v>
      </c>
    </row>
    <row r="317" spans="1:9" ht="204.75">
      <c r="A317" s="36" t="s">
        <v>637</v>
      </c>
      <c r="B317" s="14" t="s">
        <v>600</v>
      </c>
      <c r="C317" s="13" t="s">
        <v>342</v>
      </c>
      <c r="D317" s="13" t="s">
        <v>343</v>
      </c>
      <c r="E317" s="8">
        <v>10000000</v>
      </c>
      <c r="F317" s="8"/>
      <c r="G317" s="12">
        <f t="shared" si="4"/>
        <v>10000000</v>
      </c>
      <c r="H317" s="8">
        <v>0</v>
      </c>
      <c r="I317" s="8">
        <v>0</v>
      </c>
    </row>
    <row r="318" spans="1:9" ht="267.75">
      <c r="A318" s="17" t="s">
        <v>509</v>
      </c>
      <c r="B318" s="14" t="s">
        <v>600</v>
      </c>
      <c r="C318" s="13" t="s">
        <v>400</v>
      </c>
      <c r="D318" s="13" t="s">
        <v>508</v>
      </c>
      <c r="E318" s="8">
        <v>10000000</v>
      </c>
      <c r="F318" s="8"/>
      <c r="G318" s="12">
        <f t="shared" si="4"/>
        <v>10000000</v>
      </c>
      <c r="H318" s="8">
        <v>0</v>
      </c>
      <c r="I318" s="8">
        <v>0</v>
      </c>
    </row>
    <row r="319" spans="1:9" ht="157.5">
      <c r="A319" s="165" t="s">
        <v>616</v>
      </c>
      <c r="B319" s="14" t="s">
        <v>617</v>
      </c>
      <c r="C319" s="13" t="s">
        <v>342</v>
      </c>
      <c r="D319" s="13" t="s">
        <v>343</v>
      </c>
      <c r="E319" s="8">
        <v>0</v>
      </c>
      <c r="F319" s="8"/>
      <c r="G319" s="12">
        <f t="shared" si="4"/>
        <v>0</v>
      </c>
      <c r="H319" s="8">
        <v>13000000</v>
      </c>
      <c r="I319" s="8">
        <v>13000000</v>
      </c>
    </row>
    <row r="320" spans="1:9" ht="267.75">
      <c r="A320" s="17" t="s">
        <v>509</v>
      </c>
      <c r="B320" s="14" t="s">
        <v>617</v>
      </c>
      <c r="C320" s="13" t="s">
        <v>400</v>
      </c>
      <c r="D320" s="13" t="s">
        <v>508</v>
      </c>
      <c r="E320" s="8">
        <v>0</v>
      </c>
      <c r="F320" s="8"/>
      <c r="G320" s="12">
        <f t="shared" si="4"/>
        <v>0</v>
      </c>
      <c r="H320" s="8">
        <v>13000000</v>
      </c>
      <c r="I320" s="8">
        <v>13000000</v>
      </c>
    </row>
    <row r="321" spans="1:9" ht="63">
      <c r="A321" s="3" t="s">
        <v>261</v>
      </c>
      <c r="B321" s="14" t="s">
        <v>262</v>
      </c>
      <c r="C321" s="13" t="s">
        <v>342</v>
      </c>
      <c r="D321" s="13" t="s">
        <v>343</v>
      </c>
      <c r="E321" s="8">
        <v>20471550</v>
      </c>
      <c r="F321" s="8"/>
      <c r="G321" s="12">
        <f t="shared" si="4"/>
        <v>20471550</v>
      </c>
      <c r="H321" s="8">
        <v>21366400</v>
      </c>
      <c r="I321" s="8">
        <v>21366400</v>
      </c>
    </row>
    <row r="322" spans="1:9" ht="31.5">
      <c r="A322" s="3" t="s">
        <v>211</v>
      </c>
      <c r="B322" s="14" t="s">
        <v>262</v>
      </c>
      <c r="C322" s="13" t="s">
        <v>400</v>
      </c>
      <c r="D322" s="13" t="s">
        <v>212</v>
      </c>
      <c r="E322" s="8">
        <v>20471550</v>
      </c>
      <c r="F322" s="8"/>
      <c r="G322" s="12">
        <f t="shared" si="4"/>
        <v>20471550</v>
      </c>
      <c r="H322" s="8">
        <v>21366400</v>
      </c>
      <c r="I322" s="8">
        <v>21366400</v>
      </c>
    </row>
    <row r="323" spans="1:9" ht="220.5">
      <c r="A323" s="181" t="s">
        <v>647</v>
      </c>
      <c r="B323" s="14" t="s">
        <v>649</v>
      </c>
      <c r="C323" s="13" t="s">
        <v>342</v>
      </c>
      <c r="D323" s="13" t="s">
        <v>343</v>
      </c>
      <c r="E323" s="8">
        <v>91600</v>
      </c>
      <c r="F323" s="8"/>
      <c r="G323" s="12">
        <f t="shared" si="4"/>
        <v>91600</v>
      </c>
      <c r="H323" s="8"/>
      <c r="I323" s="8"/>
    </row>
    <row r="324" spans="1:9" ht="31.5">
      <c r="A324" s="3" t="s">
        <v>211</v>
      </c>
      <c r="B324" s="14" t="s">
        <v>649</v>
      </c>
      <c r="C324" s="13" t="s">
        <v>400</v>
      </c>
      <c r="D324" s="13" t="s">
        <v>212</v>
      </c>
      <c r="E324" s="8">
        <v>91600</v>
      </c>
      <c r="F324" s="8"/>
      <c r="G324" s="12">
        <f t="shared" si="4"/>
        <v>91600</v>
      </c>
      <c r="H324" s="8"/>
      <c r="I324" s="8"/>
    </row>
    <row r="325" spans="1:9" ht="78.75">
      <c r="A325" s="3" t="s">
        <v>263</v>
      </c>
      <c r="B325" s="14" t="s">
        <v>264</v>
      </c>
      <c r="C325" s="13" t="s">
        <v>342</v>
      </c>
      <c r="D325" s="13" t="s">
        <v>343</v>
      </c>
      <c r="E325" s="8">
        <v>12783700</v>
      </c>
      <c r="F325" s="8"/>
      <c r="G325" s="12">
        <f t="shared" si="4"/>
        <v>12783700</v>
      </c>
      <c r="H325" s="8">
        <v>12883700</v>
      </c>
      <c r="I325" s="8">
        <v>12882700</v>
      </c>
    </row>
    <row r="326" spans="1:9" ht="31.5">
      <c r="A326" s="3" t="s">
        <v>211</v>
      </c>
      <c r="B326" s="14" t="s">
        <v>264</v>
      </c>
      <c r="C326" s="13" t="s">
        <v>400</v>
      </c>
      <c r="D326" s="13" t="s">
        <v>212</v>
      </c>
      <c r="E326" s="8">
        <v>12783700</v>
      </c>
      <c r="F326" s="8"/>
      <c r="G326" s="12">
        <f t="shared" si="4"/>
        <v>12783700</v>
      </c>
      <c r="H326" s="8">
        <v>12883700</v>
      </c>
      <c r="I326" s="8">
        <v>12882700</v>
      </c>
    </row>
    <row r="327" spans="1:9" ht="63">
      <c r="A327" s="22" t="s">
        <v>265</v>
      </c>
      <c r="B327" s="14" t="s">
        <v>266</v>
      </c>
      <c r="C327" s="13" t="s">
        <v>342</v>
      </c>
      <c r="D327" s="13" t="s">
        <v>343</v>
      </c>
      <c r="E327" s="8">
        <v>6126900</v>
      </c>
      <c r="F327" s="8"/>
      <c r="G327" s="12">
        <f t="shared" si="4"/>
        <v>6126900</v>
      </c>
      <c r="H327" s="8">
        <v>6152900</v>
      </c>
      <c r="I327" s="8">
        <v>6152900</v>
      </c>
    </row>
    <row r="328" spans="1:9" ht="31.5">
      <c r="A328" s="3" t="s">
        <v>211</v>
      </c>
      <c r="B328" s="14" t="s">
        <v>266</v>
      </c>
      <c r="C328" s="13" t="s">
        <v>400</v>
      </c>
      <c r="D328" s="13" t="s">
        <v>212</v>
      </c>
      <c r="E328" s="8">
        <v>6126900</v>
      </c>
      <c r="F328" s="8"/>
      <c r="G328" s="12">
        <f t="shared" si="4"/>
        <v>6126900</v>
      </c>
      <c r="H328" s="8">
        <v>6152900</v>
      </c>
      <c r="I328" s="8">
        <v>6152900</v>
      </c>
    </row>
    <row r="329" spans="1:9" ht="63">
      <c r="A329" s="32" t="s">
        <v>177</v>
      </c>
      <c r="B329" s="14" t="s">
        <v>267</v>
      </c>
      <c r="C329" s="13" t="s">
        <v>342</v>
      </c>
      <c r="D329" s="13" t="s">
        <v>343</v>
      </c>
      <c r="E329" s="8">
        <v>235000</v>
      </c>
      <c r="F329" s="8"/>
      <c r="G329" s="12">
        <f t="shared" si="4"/>
        <v>235000</v>
      </c>
      <c r="H329" s="8">
        <v>1153000</v>
      </c>
      <c r="I329" s="8">
        <v>0</v>
      </c>
    </row>
    <row r="330" spans="1:9" ht="31.5">
      <c r="A330" s="3" t="s">
        <v>211</v>
      </c>
      <c r="B330" s="14" t="s">
        <v>267</v>
      </c>
      <c r="C330" s="13" t="s">
        <v>400</v>
      </c>
      <c r="D330" s="13" t="s">
        <v>212</v>
      </c>
      <c r="E330" s="8">
        <v>235000</v>
      </c>
      <c r="F330" s="8"/>
      <c r="G330" s="12">
        <f t="shared" si="4"/>
        <v>235000</v>
      </c>
      <c r="H330" s="8">
        <v>1153000</v>
      </c>
      <c r="I330" s="8">
        <v>0</v>
      </c>
    </row>
    <row r="331" spans="1:9" ht="78.75">
      <c r="A331" s="32" t="s">
        <v>269</v>
      </c>
      <c r="B331" s="14" t="s">
        <v>402</v>
      </c>
      <c r="C331" s="13" t="s">
        <v>342</v>
      </c>
      <c r="D331" s="13" t="s">
        <v>343</v>
      </c>
      <c r="E331" s="8">
        <v>873660</v>
      </c>
      <c r="F331" s="8"/>
      <c r="G331" s="12">
        <f t="shared" si="4"/>
        <v>873660</v>
      </c>
      <c r="H331" s="8">
        <v>787880</v>
      </c>
      <c r="I331" s="8">
        <v>787880</v>
      </c>
    </row>
    <row r="332" spans="1:9" ht="31.5">
      <c r="A332" s="3" t="s">
        <v>211</v>
      </c>
      <c r="B332" s="14" t="s">
        <v>402</v>
      </c>
      <c r="C332" s="13" t="s">
        <v>400</v>
      </c>
      <c r="D332" s="13" t="s">
        <v>212</v>
      </c>
      <c r="E332" s="8">
        <v>873660</v>
      </c>
      <c r="F332" s="8"/>
      <c r="G332" s="12">
        <f t="shared" ref="G332:G395" si="5">E332+F332</f>
        <v>873660</v>
      </c>
      <c r="H332" s="8">
        <v>787880</v>
      </c>
      <c r="I332" s="8">
        <v>787880</v>
      </c>
    </row>
    <row r="333" spans="1:9" ht="110.25">
      <c r="A333" s="3" t="s">
        <v>26</v>
      </c>
      <c r="B333" s="14" t="s">
        <v>268</v>
      </c>
      <c r="C333" s="13" t="s">
        <v>342</v>
      </c>
      <c r="D333" s="13" t="s">
        <v>343</v>
      </c>
      <c r="E333" s="8">
        <v>4870000</v>
      </c>
      <c r="F333" s="8"/>
      <c r="G333" s="12">
        <f t="shared" si="5"/>
        <v>4870000</v>
      </c>
      <c r="H333" s="8">
        <v>0</v>
      </c>
      <c r="I333" s="8">
        <v>0</v>
      </c>
    </row>
    <row r="334" spans="1:9" ht="31.5">
      <c r="A334" s="3" t="s">
        <v>211</v>
      </c>
      <c r="B334" s="14" t="s">
        <v>268</v>
      </c>
      <c r="C334" s="13" t="s">
        <v>400</v>
      </c>
      <c r="D334" s="13" t="s">
        <v>212</v>
      </c>
      <c r="E334" s="8">
        <v>4870000</v>
      </c>
      <c r="F334" s="8"/>
      <c r="G334" s="12">
        <f t="shared" si="5"/>
        <v>4870000</v>
      </c>
      <c r="H334" s="8">
        <v>0</v>
      </c>
      <c r="I334" s="8">
        <v>0</v>
      </c>
    </row>
    <row r="335" spans="1:9" ht="78.75">
      <c r="A335" s="3" t="s">
        <v>28</v>
      </c>
      <c r="B335" s="14" t="s">
        <v>270</v>
      </c>
      <c r="C335" s="13" t="s">
        <v>342</v>
      </c>
      <c r="D335" s="13" t="s">
        <v>343</v>
      </c>
      <c r="E335" s="8">
        <v>1391200</v>
      </c>
      <c r="F335" s="8"/>
      <c r="G335" s="12">
        <f t="shared" si="5"/>
        <v>1391200</v>
      </c>
      <c r="H335" s="8">
        <v>0</v>
      </c>
      <c r="I335" s="8">
        <v>0</v>
      </c>
    </row>
    <row r="336" spans="1:9" ht="31.5">
      <c r="A336" s="3" t="s">
        <v>211</v>
      </c>
      <c r="B336" s="14" t="s">
        <v>270</v>
      </c>
      <c r="C336" s="13" t="s">
        <v>400</v>
      </c>
      <c r="D336" s="13" t="s">
        <v>212</v>
      </c>
      <c r="E336" s="8">
        <v>1391200</v>
      </c>
      <c r="F336" s="8"/>
      <c r="G336" s="12">
        <f t="shared" si="5"/>
        <v>1391200</v>
      </c>
      <c r="H336" s="8">
        <v>0</v>
      </c>
      <c r="I336" s="8">
        <v>0</v>
      </c>
    </row>
    <row r="337" spans="1:9" ht="31.5">
      <c r="A337" s="56" t="s">
        <v>335</v>
      </c>
      <c r="B337" s="57" t="s">
        <v>420</v>
      </c>
      <c r="C337" s="13" t="s">
        <v>342</v>
      </c>
      <c r="D337" s="13" t="s">
        <v>343</v>
      </c>
      <c r="E337" s="8">
        <v>8125770</v>
      </c>
      <c r="F337" s="8"/>
      <c r="G337" s="12">
        <f t="shared" si="5"/>
        <v>8125770</v>
      </c>
      <c r="H337" s="8">
        <v>0</v>
      </c>
      <c r="I337" s="8">
        <v>0</v>
      </c>
    </row>
    <row r="338" spans="1:9" ht="157.5">
      <c r="A338" s="56" t="s">
        <v>336</v>
      </c>
      <c r="B338" s="57" t="s">
        <v>421</v>
      </c>
      <c r="C338" s="13" t="s">
        <v>342</v>
      </c>
      <c r="D338" s="13" t="s">
        <v>343</v>
      </c>
      <c r="E338" s="8">
        <v>8125770</v>
      </c>
      <c r="F338" s="8"/>
      <c r="G338" s="12">
        <f t="shared" si="5"/>
        <v>8125770</v>
      </c>
      <c r="H338" s="8">
        <v>0</v>
      </c>
      <c r="I338" s="8">
        <v>0</v>
      </c>
    </row>
    <row r="339" spans="1:9" ht="31.5">
      <c r="A339" s="3" t="s">
        <v>211</v>
      </c>
      <c r="B339" s="57" t="s">
        <v>421</v>
      </c>
      <c r="C339" s="13" t="s">
        <v>400</v>
      </c>
      <c r="D339" s="13" t="s">
        <v>212</v>
      </c>
      <c r="E339" s="8">
        <v>8125770</v>
      </c>
      <c r="F339" s="8"/>
      <c r="G339" s="12">
        <f t="shared" si="5"/>
        <v>8125770</v>
      </c>
      <c r="H339" s="8">
        <v>0</v>
      </c>
      <c r="I339" s="8">
        <v>0</v>
      </c>
    </row>
    <row r="340" spans="1:9" ht="94.5">
      <c r="A340" s="2" t="s">
        <v>205</v>
      </c>
      <c r="B340" s="15" t="s">
        <v>206</v>
      </c>
      <c r="C340" s="11" t="s">
        <v>342</v>
      </c>
      <c r="D340" s="11" t="s">
        <v>343</v>
      </c>
      <c r="E340" s="12">
        <v>11540600.300000001</v>
      </c>
      <c r="F340" s="12"/>
      <c r="G340" s="12">
        <f t="shared" si="5"/>
        <v>11540600.300000001</v>
      </c>
      <c r="H340" s="12">
        <v>10842000</v>
      </c>
      <c r="I340" s="12">
        <v>13648200</v>
      </c>
    </row>
    <row r="341" spans="1:9" ht="78.75">
      <c r="A341" s="3" t="s">
        <v>207</v>
      </c>
      <c r="B341" s="14" t="s">
        <v>208</v>
      </c>
      <c r="C341" s="13" t="s">
        <v>342</v>
      </c>
      <c r="D341" s="13" t="s">
        <v>343</v>
      </c>
      <c r="E341" s="8">
        <v>11540600.300000001</v>
      </c>
      <c r="F341" s="8"/>
      <c r="G341" s="12">
        <f t="shared" si="5"/>
        <v>11540600.300000001</v>
      </c>
      <c r="H341" s="8">
        <v>10842000</v>
      </c>
      <c r="I341" s="8">
        <v>13648200</v>
      </c>
    </row>
    <row r="342" spans="1:9" ht="78.75">
      <c r="A342" s="22" t="s">
        <v>209</v>
      </c>
      <c r="B342" s="14" t="s">
        <v>210</v>
      </c>
      <c r="C342" s="13" t="s">
        <v>342</v>
      </c>
      <c r="D342" s="13" t="s">
        <v>343</v>
      </c>
      <c r="E342" s="8">
        <v>11540600.300000001</v>
      </c>
      <c r="F342" s="8"/>
      <c r="G342" s="12">
        <f t="shared" si="5"/>
        <v>11540600.300000001</v>
      </c>
      <c r="H342" s="8">
        <v>10842000</v>
      </c>
      <c r="I342" s="8">
        <v>10748200</v>
      </c>
    </row>
    <row r="343" spans="1:9" ht="31.5">
      <c r="A343" s="3" t="s">
        <v>211</v>
      </c>
      <c r="B343" s="14" t="s">
        <v>210</v>
      </c>
      <c r="C343" s="13" t="s">
        <v>385</v>
      </c>
      <c r="D343" s="13" t="s">
        <v>212</v>
      </c>
      <c r="E343" s="8">
        <v>11540600.300000001</v>
      </c>
      <c r="F343" s="8"/>
      <c r="G343" s="12">
        <f t="shared" si="5"/>
        <v>11540600.300000001</v>
      </c>
      <c r="H343" s="8">
        <v>10842000</v>
      </c>
      <c r="I343" s="8">
        <v>10748200</v>
      </c>
    </row>
    <row r="344" spans="1:9" ht="110.25">
      <c r="A344" s="3" t="s">
        <v>26</v>
      </c>
      <c r="B344" s="14" t="s">
        <v>213</v>
      </c>
      <c r="C344" s="13" t="s">
        <v>342</v>
      </c>
      <c r="D344" s="13" t="s">
        <v>343</v>
      </c>
      <c r="E344" s="8">
        <v>543400</v>
      </c>
      <c r="F344" s="8"/>
      <c r="G344" s="12">
        <f t="shared" si="5"/>
        <v>543400</v>
      </c>
      <c r="H344" s="8">
        <v>0</v>
      </c>
      <c r="I344" s="8">
        <v>0</v>
      </c>
    </row>
    <row r="345" spans="1:9" ht="31.5">
      <c r="A345" s="3" t="s">
        <v>211</v>
      </c>
      <c r="B345" s="14" t="s">
        <v>213</v>
      </c>
      <c r="C345" s="13" t="s">
        <v>385</v>
      </c>
      <c r="D345" s="13" t="s">
        <v>212</v>
      </c>
      <c r="E345" s="8">
        <v>543400</v>
      </c>
      <c r="F345" s="8"/>
      <c r="G345" s="12">
        <f t="shared" si="5"/>
        <v>543400</v>
      </c>
      <c r="H345" s="8">
        <v>0</v>
      </c>
      <c r="I345" s="8">
        <v>0</v>
      </c>
    </row>
    <row r="346" spans="1:9" ht="78.75">
      <c r="A346" s="3" t="s">
        <v>28</v>
      </c>
      <c r="B346" s="14" t="s">
        <v>214</v>
      </c>
      <c r="C346" s="13" t="s">
        <v>342</v>
      </c>
      <c r="D346" s="13" t="s">
        <v>343</v>
      </c>
      <c r="E346" s="8">
        <v>155200</v>
      </c>
      <c r="F346" s="8"/>
      <c r="G346" s="12">
        <f t="shared" si="5"/>
        <v>155200</v>
      </c>
      <c r="H346" s="8">
        <v>0</v>
      </c>
      <c r="I346" s="8">
        <v>0</v>
      </c>
    </row>
    <row r="347" spans="1:9" ht="31.5">
      <c r="A347" s="3" t="s">
        <v>211</v>
      </c>
      <c r="B347" s="14" t="s">
        <v>214</v>
      </c>
      <c r="C347" s="13" t="s">
        <v>385</v>
      </c>
      <c r="D347" s="13" t="s">
        <v>212</v>
      </c>
      <c r="E347" s="8">
        <v>155200</v>
      </c>
      <c r="F347" s="8"/>
      <c r="G347" s="12">
        <f t="shared" si="5"/>
        <v>155200</v>
      </c>
      <c r="H347" s="8">
        <v>0</v>
      </c>
      <c r="I347" s="8">
        <v>0</v>
      </c>
    </row>
    <row r="348" spans="1:9" ht="31.5">
      <c r="A348" s="17" t="s">
        <v>335</v>
      </c>
      <c r="B348" s="27" t="s">
        <v>505</v>
      </c>
      <c r="C348" s="13" t="s">
        <v>342</v>
      </c>
      <c r="D348" s="13" t="s">
        <v>343</v>
      </c>
      <c r="E348" s="8">
        <v>0</v>
      </c>
      <c r="F348" s="8"/>
      <c r="G348" s="12">
        <f t="shared" si="5"/>
        <v>0</v>
      </c>
      <c r="H348" s="8">
        <v>0</v>
      </c>
      <c r="I348" s="8">
        <v>2900000</v>
      </c>
    </row>
    <row r="349" spans="1:9" ht="94.5">
      <c r="A349" s="17" t="s">
        <v>506</v>
      </c>
      <c r="B349" s="27" t="s">
        <v>507</v>
      </c>
      <c r="C349" s="13" t="s">
        <v>342</v>
      </c>
      <c r="D349" s="13" t="s">
        <v>343</v>
      </c>
      <c r="E349" s="8">
        <v>0</v>
      </c>
      <c r="F349" s="8"/>
      <c r="G349" s="12">
        <f t="shared" si="5"/>
        <v>0</v>
      </c>
      <c r="H349" s="8">
        <v>0</v>
      </c>
      <c r="I349" s="8">
        <v>2900000</v>
      </c>
    </row>
    <row r="350" spans="1:9" ht="31.5">
      <c r="A350" s="3" t="s">
        <v>211</v>
      </c>
      <c r="B350" s="27" t="s">
        <v>507</v>
      </c>
      <c r="C350" s="13" t="s">
        <v>385</v>
      </c>
      <c r="D350" s="13" t="s">
        <v>212</v>
      </c>
      <c r="E350" s="8">
        <v>0</v>
      </c>
      <c r="F350" s="8"/>
      <c r="G350" s="12">
        <f t="shared" si="5"/>
        <v>0</v>
      </c>
      <c r="H350" s="8">
        <v>0</v>
      </c>
      <c r="I350" s="8">
        <v>2900000</v>
      </c>
    </row>
    <row r="351" spans="1:9" ht="63">
      <c r="A351" s="2" t="s">
        <v>271</v>
      </c>
      <c r="B351" s="15" t="s">
        <v>272</v>
      </c>
      <c r="C351" s="11" t="s">
        <v>342</v>
      </c>
      <c r="D351" s="11" t="s">
        <v>343</v>
      </c>
      <c r="E351" s="12">
        <v>68800</v>
      </c>
      <c r="F351" s="12"/>
      <c r="G351" s="12">
        <f t="shared" si="5"/>
        <v>68800</v>
      </c>
      <c r="H351" s="12">
        <v>68800</v>
      </c>
      <c r="I351" s="12">
        <v>68800</v>
      </c>
    </row>
    <row r="352" spans="1:9" ht="31.5">
      <c r="A352" s="3" t="s">
        <v>273</v>
      </c>
      <c r="B352" s="14" t="s">
        <v>274</v>
      </c>
      <c r="C352" s="13" t="s">
        <v>342</v>
      </c>
      <c r="D352" s="13" t="s">
        <v>343</v>
      </c>
      <c r="E352" s="8">
        <v>5000</v>
      </c>
      <c r="F352" s="8"/>
      <c r="G352" s="12">
        <f t="shared" si="5"/>
        <v>5000</v>
      </c>
      <c r="H352" s="8">
        <v>5000</v>
      </c>
      <c r="I352" s="8">
        <v>5000</v>
      </c>
    </row>
    <row r="353" spans="1:9" ht="94.5">
      <c r="A353" s="17" t="s">
        <v>427</v>
      </c>
      <c r="B353" s="14" t="s">
        <v>448</v>
      </c>
      <c r="C353" s="13" t="s">
        <v>342</v>
      </c>
      <c r="D353" s="13" t="s">
        <v>343</v>
      </c>
      <c r="E353" s="8">
        <v>5000</v>
      </c>
      <c r="F353" s="8"/>
      <c r="G353" s="12">
        <f t="shared" si="5"/>
        <v>5000</v>
      </c>
      <c r="H353" s="8">
        <v>5000</v>
      </c>
      <c r="I353" s="8">
        <v>5000</v>
      </c>
    </row>
    <row r="354" spans="1:9" ht="31.5">
      <c r="A354" s="3" t="s">
        <v>211</v>
      </c>
      <c r="B354" s="14" t="s">
        <v>448</v>
      </c>
      <c r="C354" s="13" t="s">
        <v>400</v>
      </c>
      <c r="D354" s="13" t="s">
        <v>212</v>
      </c>
      <c r="E354" s="8">
        <v>5000</v>
      </c>
      <c r="F354" s="8"/>
      <c r="G354" s="12">
        <f t="shared" si="5"/>
        <v>5000</v>
      </c>
      <c r="H354" s="8">
        <v>5000</v>
      </c>
      <c r="I354" s="8">
        <v>5000</v>
      </c>
    </row>
    <row r="355" spans="1:9" ht="47.25">
      <c r="A355" s="3" t="s">
        <v>275</v>
      </c>
      <c r="B355" s="14" t="s">
        <v>276</v>
      </c>
      <c r="C355" s="13" t="s">
        <v>342</v>
      </c>
      <c r="D355" s="13" t="s">
        <v>343</v>
      </c>
      <c r="E355" s="8">
        <v>57300</v>
      </c>
      <c r="F355" s="8"/>
      <c r="G355" s="12">
        <f t="shared" si="5"/>
        <v>57300</v>
      </c>
      <c r="H355" s="8">
        <v>57300</v>
      </c>
      <c r="I355" s="8">
        <v>57300</v>
      </c>
    </row>
    <row r="356" spans="1:9" ht="94.5">
      <c r="A356" s="17" t="s">
        <v>427</v>
      </c>
      <c r="B356" s="14" t="s">
        <v>449</v>
      </c>
      <c r="C356" s="13" t="s">
        <v>342</v>
      </c>
      <c r="D356" s="13" t="s">
        <v>343</v>
      </c>
      <c r="E356" s="8">
        <v>57300</v>
      </c>
      <c r="F356" s="8"/>
      <c r="G356" s="12">
        <f t="shared" si="5"/>
        <v>57300</v>
      </c>
      <c r="H356" s="8">
        <v>57300</v>
      </c>
      <c r="I356" s="8">
        <v>57300</v>
      </c>
    </row>
    <row r="357" spans="1:9" ht="31.5">
      <c r="A357" s="3" t="s">
        <v>211</v>
      </c>
      <c r="B357" s="14" t="s">
        <v>449</v>
      </c>
      <c r="C357" s="13" t="s">
        <v>400</v>
      </c>
      <c r="D357" s="13" t="s">
        <v>212</v>
      </c>
      <c r="E357" s="8">
        <v>57300</v>
      </c>
      <c r="F357" s="8"/>
      <c r="G357" s="12">
        <f t="shared" si="5"/>
        <v>57300</v>
      </c>
      <c r="H357" s="8">
        <v>57300</v>
      </c>
      <c r="I357" s="8">
        <v>57300</v>
      </c>
    </row>
    <row r="358" spans="1:9" ht="63">
      <c r="A358" s="3" t="s">
        <v>277</v>
      </c>
      <c r="B358" s="14" t="s">
        <v>278</v>
      </c>
      <c r="C358" s="13" t="s">
        <v>342</v>
      </c>
      <c r="D358" s="13" t="s">
        <v>343</v>
      </c>
      <c r="E358" s="8">
        <v>6500</v>
      </c>
      <c r="F358" s="8"/>
      <c r="G358" s="12">
        <f t="shared" si="5"/>
        <v>6500</v>
      </c>
      <c r="H358" s="8">
        <v>6500</v>
      </c>
      <c r="I358" s="8">
        <v>6500</v>
      </c>
    </row>
    <row r="359" spans="1:9" ht="94.5">
      <c r="A359" s="17" t="s">
        <v>427</v>
      </c>
      <c r="B359" s="14" t="s">
        <v>450</v>
      </c>
      <c r="C359" s="13" t="s">
        <v>342</v>
      </c>
      <c r="D359" s="13" t="s">
        <v>343</v>
      </c>
      <c r="E359" s="8">
        <v>6500</v>
      </c>
      <c r="F359" s="8"/>
      <c r="G359" s="12">
        <f t="shared" si="5"/>
        <v>6500</v>
      </c>
      <c r="H359" s="8">
        <v>6500</v>
      </c>
      <c r="I359" s="8">
        <v>6500</v>
      </c>
    </row>
    <row r="360" spans="1:9" ht="31.5">
      <c r="A360" s="3" t="s">
        <v>211</v>
      </c>
      <c r="B360" s="14" t="s">
        <v>450</v>
      </c>
      <c r="C360" s="13" t="s">
        <v>400</v>
      </c>
      <c r="D360" s="13" t="s">
        <v>212</v>
      </c>
      <c r="E360" s="8">
        <v>6500</v>
      </c>
      <c r="F360" s="8"/>
      <c r="G360" s="12">
        <f t="shared" si="5"/>
        <v>6500</v>
      </c>
      <c r="H360" s="8">
        <v>6500</v>
      </c>
      <c r="I360" s="8">
        <v>6500</v>
      </c>
    </row>
    <row r="361" spans="1:9" ht="126">
      <c r="A361" s="2" t="s">
        <v>280</v>
      </c>
      <c r="B361" s="15" t="s">
        <v>281</v>
      </c>
      <c r="C361" s="11" t="s">
        <v>342</v>
      </c>
      <c r="D361" s="11" t="s">
        <v>343</v>
      </c>
      <c r="E361" s="12">
        <v>16369800</v>
      </c>
      <c r="F361" s="12"/>
      <c r="G361" s="12">
        <f t="shared" si="5"/>
        <v>16369800</v>
      </c>
      <c r="H361" s="12">
        <v>16347500</v>
      </c>
      <c r="I361" s="12">
        <v>16347500</v>
      </c>
    </row>
    <row r="362" spans="1:9" ht="94.5">
      <c r="A362" s="3" t="s">
        <v>282</v>
      </c>
      <c r="B362" s="14" t="s">
        <v>283</v>
      </c>
      <c r="C362" s="13" t="s">
        <v>342</v>
      </c>
      <c r="D362" s="13" t="s">
        <v>343</v>
      </c>
      <c r="E362" s="8">
        <v>12681100</v>
      </c>
      <c r="F362" s="8"/>
      <c r="G362" s="12">
        <f t="shared" si="5"/>
        <v>12681100</v>
      </c>
      <c r="H362" s="8">
        <v>12658800</v>
      </c>
      <c r="I362" s="8">
        <v>12658800</v>
      </c>
    </row>
    <row r="363" spans="1:9" ht="47.25">
      <c r="A363" s="3" t="s">
        <v>17</v>
      </c>
      <c r="B363" s="14" t="s">
        <v>451</v>
      </c>
      <c r="C363" s="13" t="s">
        <v>342</v>
      </c>
      <c r="D363" s="13" t="s">
        <v>343</v>
      </c>
      <c r="E363" s="8">
        <v>3330100</v>
      </c>
      <c r="F363" s="8"/>
      <c r="G363" s="12">
        <f t="shared" si="5"/>
        <v>3330100</v>
      </c>
      <c r="H363" s="8">
        <v>3330100</v>
      </c>
      <c r="I363" s="8">
        <v>3330100</v>
      </c>
    </row>
    <row r="364" spans="1:9" ht="47.25">
      <c r="A364" s="3" t="s">
        <v>13</v>
      </c>
      <c r="B364" s="14" t="s">
        <v>451</v>
      </c>
      <c r="C364" s="41" t="s">
        <v>355</v>
      </c>
      <c r="D364" s="41" t="s">
        <v>14</v>
      </c>
      <c r="E364" s="42">
        <v>3285100</v>
      </c>
      <c r="F364" s="42"/>
      <c r="G364" s="12">
        <f t="shared" si="5"/>
        <v>3285100</v>
      </c>
      <c r="H364" s="42">
        <v>3285100</v>
      </c>
      <c r="I364" s="42">
        <v>3285100</v>
      </c>
    </row>
    <row r="365" spans="1:9" ht="78.75">
      <c r="A365" s="3" t="s">
        <v>19</v>
      </c>
      <c r="B365" s="14" t="s">
        <v>451</v>
      </c>
      <c r="C365" s="41" t="s">
        <v>355</v>
      </c>
      <c r="D365" s="41" t="s">
        <v>20</v>
      </c>
      <c r="E365" s="42">
        <v>44000</v>
      </c>
      <c r="F365" s="42"/>
      <c r="G365" s="12">
        <f t="shared" si="5"/>
        <v>44000</v>
      </c>
      <c r="H365" s="42">
        <v>44000</v>
      </c>
      <c r="I365" s="42">
        <v>44000</v>
      </c>
    </row>
    <row r="366" spans="1:9" ht="31.5">
      <c r="A366" s="58" t="s">
        <v>22</v>
      </c>
      <c r="B366" s="14" t="s">
        <v>451</v>
      </c>
      <c r="C366" s="41" t="s">
        <v>355</v>
      </c>
      <c r="D366" s="41" t="s">
        <v>23</v>
      </c>
      <c r="E366" s="42">
        <v>1000</v>
      </c>
      <c r="F366" s="42"/>
      <c r="G366" s="12">
        <f t="shared" si="5"/>
        <v>1000</v>
      </c>
      <c r="H366" s="42">
        <v>1000</v>
      </c>
      <c r="I366" s="42">
        <v>1000</v>
      </c>
    </row>
    <row r="367" spans="1:9" ht="141.75">
      <c r="A367" s="3" t="s">
        <v>403</v>
      </c>
      <c r="B367" s="14" t="s">
        <v>284</v>
      </c>
      <c r="C367" s="13" t="s">
        <v>355</v>
      </c>
      <c r="D367" s="13" t="s">
        <v>343</v>
      </c>
      <c r="E367" s="8">
        <v>12658800</v>
      </c>
      <c r="F367" s="8"/>
      <c r="G367" s="12">
        <f t="shared" si="5"/>
        <v>12658800</v>
      </c>
      <c r="H367" s="8">
        <v>12658800</v>
      </c>
      <c r="I367" s="8">
        <v>12658800</v>
      </c>
    </row>
    <row r="368" spans="1:9" ht="47.25">
      <c r="A368" s="3" t="s">
        <v>90</v>
      </c>
      <c r="B368" s="14" t="s">
        <v>284</v>
      </c>
      <c r="C368" s="13" t="s">
        <v>355</v>
      </c>
      <c r="D368" s="13" t="s">
        <v>91</v>
      </c>
      <c r="E368" s="8">
        <v>11994800</v>
      </c>
      <c r="F368" s="8"/>
      <c r="G368" s="12">
        <f t="shared" si="5"/>
        <v>11994800</v>
      </c>
      <c r="H368" s="8">
        <v>11994800</v>
      </c>
      <c r="I368" s="8">
        <v>11994800</v>
      </c>
    </row>
    <row r="369" spans="1:9" ht="78.75">
      <c r="A369" s="3" t="s">
        <v>19</v>
      </c>
      <c r="B369" s="14" t="s">
        <v>284</v>
      </c>
      <c r="C369" s="13" t="s">
        <v>355</v>
      </c>
      <c r="D369" s="13" t="s">
        <v>20</v>
      </c>
      <c r="E369" s="8">
        <v>650000</v>
      </c>
      <c r="F369" s="8"/>
      <c r="G369" s="12">
        <f t="shared" si="5"/>
        <v>650000</v>
      </c>
      <c r="H369" s="8">
        <v>650000</v>
      </c>
      <c r="I369" s="8">
        <v>650000</v>
      </c>
    </row>
    <row r="370" spans="1:9" ht="31.5">
      <c r="A370" s="3" t="s">
        <v>22</v>
      </c>
      <c r="B370" s="14" t="s">
        <v>284</v>
      </c>
      <c r="C370" s="13" t="s">
        <v>355</v>
      </c>
      <c r="D370" s="13" t="s">
        <v>23</v>
      </c>
      <c r="E370" s="8">
        <v>14000</v>
      </c>
      <c r="F370" s="8"/>
      <c r="G370" s="12">
        <f t="shared" si="5"/>
        <v>14000</v>
      </c>
      <c r="H370" s="8">
        <v>14000</v>
      </c>
      <c r="I370" s="8">
        <v>14000</v>
      </c>
    </row>
    <row r="371" spans="1:9" ht="94.5">
      <c r="A371" s="3" t="s">
        <v>24</v>
      </c>
      <c r="B371" s="14" t="s">
        <v>452</v>
      </c>
      <c r="C371" s="13" t="s">
        <v>342</v>
      </c>
      <c r="D371" s="13" t="s">
        <v>343</v>
      </c>
      <c r="E371" s="8">
        <v>358600</v>
      </c>
      <c r="F371" s="8"/>
      <c r="G371" s="12">
        <f t="shared" si="5"/>
        <v>358600</v>
      </c>
      <c r="H371" s="8">
        <v>358600</v>
      </c>
      <c r="I371" s="8">
        <v>358600</v>
      </c>
    </row>
    <row r="372" spans="1:9" ht="47.25">
      <c r="A372" s="3" t="s">
        <v>13</v>
      </c>
      <c r="B372" s="14" t="s">
        <v>452</v>
      </c>
      <c r="C372" s="41" t="s">
        <v>355</v>
      </c>
      <c r="D372" s="41" t="s">
        <v>14</v>
      </c>
      <c r="E372" s="42">
        <v>347000</v>
      </c>
      <c r="F372" s="42"/>
      <c r="G372" s="12">
        <f t="shared" si="5"/>
        <v>347000</v>
      </c>
      <c r="H372" s="42">
        <v>347000</v>
      </c>
      <c r="I372" s="42">
        <v>347000</v>
      </c>
    </row>
    <row r="373" spans="1:9" ht="78.75">
      <c r="A373" s="3" t="s">
        <v>19</v>
      </c>
      <c r="B373" s="14" t="s">
        <v>452</v>
      </c>
      <c r="C373" s="41" t="s">
        <v>355</v>
      </c>
      <c r="D373" s="41" t="s">
        <v>20</v>
      </c>
      <c r="E373" s="42">
        <v>11600</v>
      </c>
      <c r="F373" s="42"/>
      <c r="G373" s="12">
        <f t="shared" si="5"/>
        <v>11600</v>
      </c>
      <c r="H373" s="42">
        <v>11600</v>
      </c>
      <c r="I373" s="42">
        <v>11600</v>
      </c>
    </row>
    <row r="374" spans="1:9" ht="110.25">
      <c r="A374" s="59" t="s">
        <v>26</v>
      </c>
      <c r="B374" s="60" t="s">
        <v>285</v>
      </c>
      <c r="C374" s="13" t="s">
        <v>342</v>
      </c>
      <c r="D374" s="13" t="s">
        <v>343</v>
      </c>
      <c r="E374" s="8">
        <v>17800</v>
      </c>
      <c r="F374" s="8"/>
      <c r="G374" s="12">
        <f t="shared" si="5"/>
        <v>17800</v>
      </c>
      <c r="H374" s="8">
        <v>0</v>
      </c>
      <c r="I374" s="8">
        <v>0</v>
      </c>
    </row>
    <row r="375" spans="1:9" ht="78.75">
      <c r="A375" s="61" t="s">
        <v>19</v>
      </c>
      <c r="B375" s="62" t="s">
        <v>285</v>
      </c>
      <c r="C375" s="13" t="s">
        <v>355</v>
      </c>
      <c r="D375" s="13" t="s">
        <v>20</v>
      </c>
      <c r="E375" s="8">
        <v>17800</v>
      </c>
      <c r="F375" s="8"/>
      <c r="G375" s="12">
        <f t="shared" si="5"/>
        <v>17800</v>
      </c>
      <c r="H375" s="8">
        <v>0</v>
      </c>
      <c r="I375" s="8">
        <v>0</v>
      </c>
    </row>
    <row r="376" spans="1:9" ht="78.75">
      <c r="A376" s="61" t="s">
        <v>28</v>
      </c>
      <c r="B376" s="62" t="s">
        <v>286</v>
      </c>
      <c r="C376" s="13" t="s">
        <v>342</v>
      </c>
      <c r="D376" s="13" t="s">
        <v>343</v>
      </c>
      <c r="E376" s="8">
        <v>4500</v>
      </c>
      <c r="F376" s="8"/>
      <c r="G376" s="12">
        <f t="shared" si="5"/>
        <v>4500</v>
      </c>
      <c r="H376" s="8">
        <v>0</v>
      </c>
      <c r="I376" s="8">
        <v>0</v>
      </c>
    </row>
    <row r="377" spans="1:9" ht="78.75">
      <c r="A377" s="61" t="s">
        <v>19</v>
      </c>
      <c r="B377" s="62" t="s">
        <v>286</v>
      </c>
      <c r="C377" s="13" t="s">
        <v>355</v>
      </c>
      <c r="D377" s="13" t="s">
        <v>20</v>
      </c>
      <c r="E377" s="8">
        <v>4500</v>
      </c>
      <c r="F377" s="8"/>
      <c r="G377" s="12">
        <f t="shared" si="5"/>
        <v>4500</v>
      </c>
      <c r="H377" s="8">
        <v>0</v>
      </c>
      <c r="I377" s="8">
        <v>0</v>
      </c>
    </row>
    <row r="378" spans="1:9" ht="94.5">
      <c r="A378" s="2" t="s">
        <v>489</v>
      </c>
      <c r="B378" s="15" t="s">
        <v>303</v>
      </c>
      <c r="C378" s="11" t="s">
        <v>342</v>
      </c>
      <c r="D378" s="11" t="s">
        <v>343</v>
      </c>
      <c r="E378" s="12">
        <v>1988406</v>
      </c>
      <c r="F378" s="12"/>
      <c r="G378" s="12">
        <f t="shared" si="5"/>
        <v>1988406</v>
      </c>
      <c r="H378" s="12">
        <v>1988406</v>
      </c>
      <c r="I378" s="12">
        <v>1988406</v>
      </c>
    </row>
    <row r="379" spans="1:9" ht="141.75">
      <c r="A379" s="3" t="s">
        <v>304</v>
      </c>
      <c r="B379" s="14" t="s">
        <v>305</v>
      </c>
      <c r="C379" s="13" t="s">
        <v>342</v>
      </c>
      <c r="D379" s="13" t="s">
        <v>343</v>
      </c>
      <c r="E379" s="8">
        <v>1988406</v>
      </c>
      <c r="F379" s="8"/>
      <c r="G379" s="12">
        <f t="shared" si="5"/>
        <v>1988406</v>
      </c>
      <c r="H379" s="8">
        <v>1988406</v>
      </c>
      <c r="I379" s="8">
        <v>1988406</v>
      </c>
    </row>
    <row r="380" spans="1:9" ht="94.5">
      <c r="A380" s="63" t="s">
        <v>331</v>
      </c>
      <c r="B380" s="44" t="s">
        <v>404</v>
      </c>
      <c r="C380" s="13" t="s">
        <v>342</v>
      </c>
      <c r="D380" s="13" t="s">
        <v>343</v>
      </c>
      <c r="E380" s="8">
        <v>1988406</v>
      </c>
      <c r="F380" s="8"/>
      <c r="G380" s="12">
        <f t="shared" si="5"/>
        <v>1988406</v>
      </c>
      <c r="H380" s="8">
        <v>1988406</v>
      </c>
      <c r="I380" s="8">
        <v>1988406</v>
      </c>
    </row>
    <row r="381" spans="1:9" ht="63">
      <c r="A381" s="3" t="s">
        <v>301</v>
      </c>
      <c r="B381" s="44" t="s">
        <v>404</v>
      </c>
      <c r="C381" s="13" t="s">
        <v>334</v>
      </c>
      <c r="D381" s="13" t="s">
        <v>302</v>
      </c>
      <c r="E381" s="8">
        <v>1988406</v>
      </c>
      <c r="F381" s="8"/>
      <c r="G381" s="12">
        <f t="shared" si="5"/>
        <v>1988406</v>
      </c>
      <c r="H381" s="8">
        <v>1988406</v>
      </c>
      <c r="I381" s="8">
        <v>1988406</v>
      </c>
    </row>
    <row r="382" spans="1:9" ht="94.5">
      <c r="A382" s="2" t="s">
        <v>422</v>
      </c>
      <c r="B382" s="15" t="s">
        <v>306</v>
      </c>
      <c r="C382" s="11" t="s">
        <v>342</v>
      </c>
      <c r="D382" s="11" t="s">
        <v>343</v>
      </c>
      <c r="E382" s="12">
        <v>20476500</v>
      </c>
      <c r="F382" s="12"/>
      <c r="G382" s="12">
        <f t="shared" si="5"/>
        <v>20476500</v>
      </c>
      <c r="H382" s="12">
        <v>16917200</v>
      </c>
      <c r="I382" s="12">
        <v>16917200</v>
      </c>
    </row>
    <row r="383" spans="1:9" ht="63">
      <c r="A383" s="3" t="s">
        <v>307</v>
      </c>
      <c r="B383" s="14" t="s">
        <v>308</v>
      </c>
      <c r="C383" s="13" t="s">
        <v>342</v>
      </c>
      <c r="D383" s="13" t="s">
        <v>343</v>
      </c>
      <c r="E383" s="8">
        <v>20476500</v>
      </c>
      <c r="F383" s="8"/>
      <c r="G383" s="12">
        <f t="shared" si="5"/>
        <v>20476500</v>
      </c>
      <c r="H383" s="8">
        <v>16917200</v>
      </c>
      <c r="I383" s="8">
        <v>16917200</v>
      </c>
    </row>
    <row r="384" spans="1:9" ht="110.25">
      <c r="A384" s="22" t="s">
        <v>309</v>
      </c>
      <c r="B384" s="14" t="s">
        <v>310</v>
      </c>
      <c r="C384" s="13" t="s">
        <v>342</v>
      </c>
      <c r="D384" s="13" t="s">
        <v>343</v>
      </c>
      <c r="E384" s="8">
        <v>3185600</v>
      </c>
      <c r="F384" s="8"/>
      <c r="G384" s="12">
        <f t="shared" si="5"/>
        <v>3185600</v>
      </c>
      <c r="H384" s="8">
        <v>3185600</v>
      </c>
      <c r="I384" s="8">
        <v>3185600</v>
      </c>
    </row>
    <row r="385" spans="1:9" ht="31.5">
      <c r="A385" s="22" t="s">
        <v>167</v>
      </c>
      <c r="B385" s="14" t="s">
        <v>310</v>
      </c>
      <c r="C385" s="13" t="s">
        <v>405</v>
      </c>
      <c r="D385" s="13" t="s">
        <v>173</v>
      </c>
      <c r="E385" s="8">
        <v>3185600</v>
      </c>
      <c r="F385" s="8"/>
      <c r="G385" s="12">
        <f t="shared" si="5"/>
        <v>3185600</v>
      </c>
      <c r="H385" s="8">
        <v>3185600</v>
      </c>
      <c r="I385" s="8">
        <v>3185600</v>
      </c>
    </row>
    <row r="386" spans="1:9" ht="110.25">
      <c r="A386" s="22" t="s">
        <v>309</v>
      </c>
      <c r="B386" s="14" t="s">
        <v>311</v>
      </c>
      <c r="C386" s="13" t="s">
        <v>342</v>
      </c>
      <c r="D386" s="13" t="s">
        <v>343</v>
      </c>
      <c r="E386" s="8">
        <v>13385300</v>
      </c>
      <c r="F386" s="8"/>
      <c r="G386" s="12">
        <f t="shared" si="5"/>
        <v>13385300</v>
      </c>
      <c r="H386" s="8">
        <v>13385300</v>
      </c>
      <c r="I386" s="8">
        <v>13385300</v>
      </c>
    </row>
    <row r="387" spans="1:9" ht="31.5">
      <c r="A387" s="22" t="s">
        <v>167</v>
      </c>
      <c r="B387" s="14" t="s">
        <v>311</v>
      </c>
      <c r="C387" s="13" t="s">
        <v>405</v>
      </c>
      <c r="D387" s="13" t="s">
        <v>173</v>
      </c>
      <c r="E387" s="8">
        <v>13385300</v>
      </c>
      <c r="F387" s="8"/>
      <c r="G387" s="12">
        <f t="shared" si="5"/>
        <v>13385300</v>
      </c>
      <c r="H387" s="8">
        <v>13385300</v>
      </c>
      <c r="I387" s="8">
        <v>13385300</v>
      </c>
    </row>
    <row r="388" spans="1:9" ht="63">
      <c r="A388" s="3" t="s">
        <v>312</v>
      </c>
      <c r="B388" s="14" t="s">
        <v>313</v>
      </c>
      <c r="C388" s="13" t="s">
        <v>342</v>
      </c>
      <c r="D388" s="13" t="s">
        <v>343</v>
      </c>
      <c r="E388" s="8">
        <v>346300</v>
      </c>
      <c r="F388" s="8"/>
      <c r="G388" s="12">
        <f t="shared" si="5"/>
        <v>346300</v>
      </c>
      <c r="H388" s="8">
        <v>346300</v>
      </c>
      <c r="I388" s="8">
        <v>346300</v>
      </c>
    </row>
    <row r="389" spans="1:9" ht="78.75">
      <c r="A389" s="3" t="s">
        <v>19</v>
      </c>
      <c r="B389" s="14" t="s">
        <v>313</v>
      </c>
      <c r="C389" s="13" t="s">
        <v>405</v>
      </c>
      <c r="D389" s="13" t="s">
        <v>20</v>
      </c>
      <c r="E389" s="8">
        <v>346300</v>
      </c>
      <c r="F389" s="8"/>
      <c r="G389" s="12">
        <f t="shared" si="5"/>
        <v>346300</v>
      </c>
      <c r="H389" s="8">
        <v>346300</v>
      </c>
      <c r="I389" s="8">
        <v>346300</v>
      </c>
    </row>
    <row r="390" spans="1:9" ht="110.25">
      <c r="A390" s="3" t="s">
        <v>26</v>
      </c>
      <c r="B390" s="14" t="s">
        <v>314</v>
      </c>
      <c r="C390" s="13" t="s">
        <v>342</v>
      </c>
      <c r="D390" s="13" t="s">
        <v>343</v>
      </c>
      <c r="E390" s="8">
        <v>388700</v>
      </c>
      <c r="F390" s="8"/>
      <c r="G390" s="12">
        <f t="shared" si="5"/>
        <v>388700</v>
      </c>
      <c r="H390" s="8">
        <v>0</v>
      </c>
      <c r="I390" s="8">
        <v>0</v>
      </c>
    </row>
    <row r="391" spans="1:9" ht="31.5">
      <c r="A391" s="22" t="s">
        <v>167</v>
      </c>
      <c r="B391" s="14" t="s">
        <v>314</v>
      </c>
      <c r="C391" s="13" t="s">
        <v>405</v>
      </c>
      <c r="D391" s="13" t="s">
        <v>173</v>
      </c>
      <c r="E391" s="8">
        <v>388700</v>
      </c>
      <c r="F391" s="8"/>
      <c r="G391" s="12">
        <f t="shared" si="5"/>
        <v>388700</v>
      </c>
      <c r="H391" s="8">
        <v>0</v>
      </c>
      <c r="I391" s="8">
        <v>0</v>
      </c>
    </row>
    <row r="392" spans="1:9" ht="110.25">
      <c r="A392" s="3" t="s">
        <v>26</v>
      </c>
      <c r="B392" s="14" t="s">
        <v>315</v>
      </c>
      <c r="C392" s="13" t="s">
        <v>342</v>
      </c>
      <c r="D392" s="13" t="s">
        <v>343</v>
      </c>
      <c r="E392" s="8">
        <v>2379900</v>
      </c>
      <c r="F392" s="8"/>
      <c r="G392" s="12">
        <f t="shared" si="5"/>
        <v>2379900</v>
      </c>
      <c r="H392" s="8">
        <v>0</v>
      </c>
      <c r="I392" s="8">
        <v>0</v>
      </c>
    </row>
    <row r="393" spans="1:9" ht="31.5">
      <c r="A393" s="22" t="s">
        <v>167</v>
      </c>
      <c r="B393" s="14" t="s">
        <v>315</v>
      </c>
      <c r="C393" s="13" t="s">
        <v>405</v>
      </c>
      <c r="D393" s="13" t="s">
        <v>173</v>
      </c>
      <c r="E393" s="8">
        <v>2379900</v>
      </c>
      <c r="F393" s="8"/>
      <c r="G393" s="12">
        <f t="shared" si="5"/>
        <v>2379900</v>
      </c>
      <c r="H393" s="8">
        <v>0</v>
      </c>
      <c r="I393" s="8">
        <v>0</v>
      </c>
    </row>
    <row r="394" spans="1:9" ht="78.75">
      <c r="A394" s="3" t="s">
        <v>28</v>
      </c>
      <c r="B394" s="14" t="s">
        <v>316</v>
      </c>
      <c r="C394" s="13" t="s">
        <v>342</v>
      </c>
      <c r="D394" s="13" t="s">
        <v>343</v>
      </c>
      <c r="E394" s="8">
        <v>109600</v>
      </c>
      <c r="F394" s="8"/>
      <c r="G394" s="12">
        <f t="shared" si="5"/>
        <v>109600</v>
      </c>
      <c r="H394" s="8">
        <v>0</v>
      </c>
      <c r="I394" s="8">
        <v>0</v>
      </c>
    </row>
    <row r="395" spans="1:9" ht="31.5">
      <c r="A395" s="22" t="s">
        <v>167</v>
      </c>
      <c r="B395" s="14" t="s">
        <v>316</v>
      </c>
      <c r="C395" s="13" t="s">
        <v>405</v>
      </c>
      <c r="D395" s="13" t="s">
        <v>173</v>
      </c>
      <c r="E395" s="8">
        <v>109600</v>
      </c>
      <c r="F395" s="8"/>
      <c r="G395" s="12">
        <f t="shared" si="5"/>
        <v>109600</v>
      </c>
      <c r="H395" s="8">
        <v>0</v>
      </c>
      <c r="I395" s="8">
        <v>0</v>
      </c>
    </row>
    <row r="396" spans="1:9" ht="78.75">
      <c r="A396" s="3" t="s">
        <v>28</v>
      </c>
      <c r="B396" s="14" t="s">
        <v>317</v>
      </c>
      <c r="C396" s="13" t="s">
        <v>342</v>
      </c>
      <c r="D396" s="13" t="s">
        <v>343</v>
      </c>
      <c r="E396" s="8">
        <v>681100</v>
      </c>
      <c r="F396" s="8"/>
      <c r="G396" s="12">
        <f t="shared" ref="G396:G459" si="6">E396+F396</f>
        <v>681100</v>
      </c>
      <c r="H396" s="8">
        <v>0</v>
      </c>
      <c r="I396" s="8">
        <v>0</v>
      </c>
    </row>
    <row r="397" spans="1:9" ht="31.5">
      <c r="A397" s="22" t="s">
        <v>167</v>
      </c>
      <c r="B397" s="14" t="s">
        <v>317</v>
      </c>
      <c r="C397" s="13" t="s">
        <v>405</v>
      </c>
      <c r="D397" s="13" t="s">
        <v>173</v>
      </c>
      <c r="E397" s="8">
        <v>681100</v>
      </c>
      <c r="F397" s="8"/>
      <c r="G397" s="12">
        <f t="shared" si="6"/>
        <v>681100</v>
      </c>
      <c r="H397" s="8">
        <v>0</v>
      </c>
      <c r="I397" s="8">
        <v>0</v>
      </c>
    </row>
    <row r="398" spans="1:9" ht="126">
      <c r="A398" s="4" t="s">
        <v>470</v>
      </c>
      <c r="B398" s="15" t="s">
        <v>141</v>
      </c>
      <c r="C398" s="11" t="s">
        <v>342</v>
      </c>
      <c r="D398" s="11" t="s">
        <v>343</v>
      </c>
      <c r="E398" s="12">
        <v>456800</v>
      </c>
      <c r="F398" s="12"/>
      <c r="G398" s="12">
        <f t="shared" si="6"/>
        <v>456800</v>
      </c>
      <c r="H398" s="12">
        <v>456800</v>
      </c>
      <c r="I398" s="12">
        <v>456800</v>
      </c>
    </row>
    <row r="399" spans="1:9" ht="78.75">
      <c r="A399" s="22" t="s">
        <v>142</v>
      </c>
      <c r="B399" s="14" t="s">
        <v>143</v>
      </c>
      <c r="C399" s="13" t="s">
        <v>342</v>
      </c>
      <c r="D399" s="13" t="s">
        <v>343</v>
      </c>
      <c r="E399" s="8">
        <v>456800</v>
      </c>
      <c r="F399" s="8"/>
      <c r="G399" s="12">
        <f t="shared" si="6"/>
        <v>456800</v>
      </c>
      <c r="H399" s="8">
        <v>456800</v>
      </c>
      <c r="I399" s="8">
        <v>456800</v>
      </c>
    </row>
    <row r="400" spans="1:9" ht="78.75">
      <c r="A400" s="22" t="s">
        <v>144</v>
      </c>
      <c r="B400" s="14" t="s">
        <v>145</v>
      </c>
      <c r="C400" s="13" t="s">
        <v>342</v>
      </c>
      <c r="D400" s="13" t="s">
        <v>343</v>
      </c>
      <c r="E400" s="8">
        <v>456800</v>
      </c>
      <c r="F400" s="8"/>
      <c r="G400" s="12">
        <f t="shared" si="6"/>
        <v>456800</v>
      </c>
      <c r="H400" s="8">
        <v>456800</v>
      </c>
      <c r="I400" s="8">
        <v>456800</v>
      </c>
    </row>
    <row r="401" spans="1:9" ht="78.75">
      <c r="A401" s="22" t="s">
        <v>19</v>
      </c>
      <c r="B401" s="14" t="s">
        <v>145</v>
      </c>
      <c r="C401" s="13" t="s">
        <v>406</v>
      </c>
      <c r="D401" s="13" t="s">
        <v>20</v>
      </c>
      <c r="E401" s="8">
        <v>456800</v>
      </c>
      <c r="F401" s="8"/>
      <c r="G401" s="12">
        <f t="shared" si="6"/>
        <v>456800</v>
      </c>
      <c r="H401" s="8">
        <v>456800</v>
      </c>
      <c r="I401" s="8">
        <v>456800</v>
      </c>
    </row>
    <row r="402" spans="1:9" ht="173.25">
      <c r="A402" s="64" t="s">
        <v>482</v>
      </c>
      <c r="B402" s="15" t="s">
        <v>97</v>
      </c>
      <c r="C402" s="11" t="s">
        <v>342</v>
      </c>
      <c r="D402" s="11" t="s">
        <v>343</v>
      </c>
      <c r="E402" s="12">
        <v>115200</v>
      </c>
      <c r="F402" s="12"/>
      <c r="G402" s="12">
        <f t="shared" si="6"/>
        <v>115200</v>
      </c>
      <c r="H402" s="12">
        <v>340000</v>
      </c>
      <c r="I402" s="12">
        <v>340000</v>
      </c>
    </row>
    <row r="403" spans="1:9" ht="94.5">
      <c r="A403" s="65" t="s">
        <v>98</v>
      </c>
      <c r="B403" s="14" t="s">
        <v>99</v>
      </c>
      <c r="C403" s="13" t="s">
        <v>342</v>
      </c>
      <c r="D403" s="13" t="s">
        <v>343</v>
      </c>
      <c r="E403" s="8">
        <v>90500</v>
      </c>
      <c r="F403" s="8"/>
      <c r="G403" s="12">
        <f t="shared" si="6"/>
        <v>90500</v>
      </c>
      <c r="H403" s="8">
        <v>60000</v>
      </c>
      <c r="I403" s="8">
        <v>60000</v>
      </c>
    </row>
    <row r="404" spans="1:9" ht="94.5">
      <c r="A404" s="17" t="s">
        <v>427</v>
      </c>
      <c r="B404" s="14" t="s">
        <v>100</v>
      </c>
      <c r="C404" s="13" t="s">
        <v>342</v>
      </c>
      <c r="D404" s="13" t="s">
        <v>343</v>
      </c>
      <c r="E404" s="8">
        <v>90500</v>
      </c>
      <c r="F404" s="8"/>
      <c r="G404" s="12">
        <f t="shared" si="6"/>
        <v>90500</v>
      </c>
      <c r="H404" s="8">
        <v>60000</v>
      </c>
      <c r="I404" s="8">
        <v>60000</v>
      </c>
    </row>
    <row r="405" spans="1:9" ht="78.75">
      <c r="A405" s="22" t="s">
        <v>19</v>
      </c>
      <c r="B405" s="14" t="s">
        <v>100</v>
      </c>
      <c r="C405" s="13" t="s">
        <v>407</v>
      </c>
      <c r="D405" s="13" t="s">
        <v>20</v>
      </c>
      <c r="E405" s="8">
        <v>90500</v>
      </c>
      <c r="F405" s="8"/>
      <c r="G405" s="12">
        <f t="shared" si="6"/>
        <v>90500</v>
      </c>
      <c r="H405" s="8">
        <v>60000</v>
      </c>
      <c r="I405" s="8">
        <v>60000</v>
      </c>
    </row>
    <row r="406" spans="1:9" ht="47.25">
      <c r="A406" s="3" t="s">
        <v>101</v>
      </c>
      <c r="B406" s="14" t="s">
        <v>102</v>
      </c>
      <c r="C406" s="13" t="s">
        <v>342</v>
      </c>
      <c r="D406" s="13" t="s">
        <v>343</v>
      </c>
      <c r="E406" s="8">
        <v>24700</v>
      </c>
      <c r="F406" s="8"/>
      <c r="G406" s="12">
        <f t="shared" si="6"/>
        <v>24700</v>
      </c>
      <c r="H406" s="8">
        <v>280000</v>
      </c>
      <c r="I406" s="8">
        <v>280000</v>
      </c>
    </row>
    <row r="407" spans="1:9" ht="94.5">
      <c r="A407" s="17" t="s">
        <v>427</v>
      </c>
      <c r="B407" s="14" t="s">
        <v>103</v>
      </c>
      <c r="C407" s="13" t="s">
        <v>342</v>
      </c>
      <c r="D407" s="13" t="s">
        <v>343</v>
      </c>
      <c r="E407" s="8">
        <v>24700</v>
      </c>
      <c r="F407" s="8"/>
      <c r="G407" s="12">
        <f t="shared" si="6"/>
        <v>24700</v>
      </c>
      <c r="H407" s="8">
        <v>280000</v>
      </c>
      <c r="I407" s="8">
        <v>280000</v>
      </c>
    </row>
    <row r="408" spans="1:9" ht="78.75">
      <c r="A408" s="22" t="s">
        <v>19</v>
      </c>
      <c r="B408" s="14" t="s">
        <v>103</v>
      </c>
      <c r="C408" s="13" t="s">
        <v>407</v>
      </c>
      <c r="D408" s="13" t="s">
        <v>20</v>
      </c>
      <c r="E408" s="8">
        <v>24700</v>
      </c>
      <c r="F408" s="8"/>
      <c r="G408" s="12">
        <f t="shared" si="6"/>
        <v>24700</v>
      </c>
      <c r="H408" s="8">
        <v>280000</v>
      </c>
      <c r="I408" s="8">
        <v>280000</v>
      </c>
    </row>
    <row r="409" spans="1:9" ht="126">
      <c r="A409" s="26" t="s">
        <v>483</v>
      </c>
      <c r="B409" s="29" t="s">
        <v>485</v>
      </c>
      <c r="C409" s="11" t="s">
        <v>342</v>
      </c>
      <c r="D409" s="11" t="s">
        <v>343</v>
      </c>
      <c r="E409" s="12">
        <v>711042</v>
      </c>
      <c r="F409" s="12"/>
      <c r="G409" s="12">
        <f t="shared" si="6"/>
        <v>711042</v>
      </c>
      <c r="H409" s="12">
        <v>1052800</v>
      </c>
      <c r="I409" s="12">
        <v>1052800</v>
      </c>
    </row>
    <row r="410" spans="1:9" ht="157.5">
      <c r="A410" s="17" t="s">
        <v>484</v>
      </c>
      <c r="B410" s="27" t="s">
        <v>486</v>
      </c>
      <c r="C410" s="13" t="s">
        <v>342</v>
      </c>
      <c r="D410" s="13" t="s">
        <v>343</v>
      </c>
      <c r="E410" s="8">
        <v>711042</v>
      </c>
      <c r="F410" s="8"/>
      <c r="G410" s="12">
        <f t="shared" si="6"/>
        <v>711042</v>
      </c>
      <c r="H410" s="8">
        <v>1052800</v>
      </c>
      <c r="I410" s="8">
        <v>1052800</v>
      </c>
    </row>
    <row r="411" spans="1:9" ht="94.5">
      <c r="A411" s="17" t="s">
        <v>427</v>
      </c>
      <c r="B411" s="27" t="s">
        <v>487</v>
      </c>
      <c r="C411" s="13" t="s">
        <v>357</v>
      </c>
      <c r="D411" s="13" t="s">
        <v>20</v>
      </c>
      <c r="E411" s="8">
        <v>711042</v>
      </c>
      <c r="F411" s="8"/>
      <c r="G411" s="12">
        <f t="shared" si="6"/>
        <v>711042</v>
      </c>
      <c r="H411" s="8">
        <v>2105600</v>
      </c>
      <c r="I411" s="8">
        <v>2105600</v>
      </c>
    </row>
    <row r="412" spans="1:9" ht="110.25">
      <c r="A412" s="4" t="s">
        <v>472</v>
      </c>
      <c r="B412" s="15" t="s">
        <v>78</v>
      </c>
      <c r="C412" s="11" t="s">
        <v>342</v>
      </c>
      <c r="D412" s="11" t="s">
        <v>343</v>
      </c>
      <c r="E412" s="12">
        <v>72000</v>
      </c>
      <c r="F412" s="51">
        <v>228000</v>
      </c>
      <c r="G412" s="12">
        <f t="shared" si="6"/>
        <v>300000</v>
      </c>
      <c r="H412" s="12">
        <v>136400</v>
      </c>
      <c r="I412" s="12">
        <v>136400</v>
      </c>
    </row>
    <row r="413" spans="1:9" ht="63">
      <c r="A413" s="22" t="s">
        <v>79</v>
      </c>
      <c r="B413" s="14" t="s">
        <v>80</v>
      </c>
      <c r="C413" s="13" t="s">
        <v>342</v>
      </c>
      <c r="D413" s="13" t="s">
        <v>343</v>
      </c>
      <c r="E413" s="8">
        <v>72000</v>
      </c>
      <c r="F413" s="51">
        <v>228000</v>
      </c>
      <c r="G413" s="12">
        <f t="shared" si="6"/>
        <v>300000</v>
      </c>
      <c r="H413" s="8">
        <v>136400</v>
      </c>
      <c r="I413" s="8">
        <v>136400</v>
      </c>
    </row>
    <row r="414" spans="1:9" ht="94.5">
      <c r="A414" s="17" t="s">
        <v>427</v>
      </c>
      <c r="B414" s="14" t="s">
        <v>511</v>
      </c>
      <c r="C414" s="13" t="s">
        <v>342</v>
      </c>
      <c r="D414" s="13" t="s">
        <v>343</v>
      </c>
      <c r="E414" s="8">
        <v>72000</v>
      </c>
      <c r="F414" s="51">
        <v>228000</v>
      </c>
      <c r="G414" s="12">
        <f t="shared" si="6"/>
        <v>300000</v>
      </c>
      <c r="H414" s="8">
        <v>136400</v>
      </c>
      <c r="I414" s="8">
        <v>136400</v>
      </c>
    </row>
    <row r="415" spans="1:9" ht="78.75">
      <c r="A415" s="3" t="s">
        <v>19</v>
      </c>
      <c r="B415" s="14" t="s">
        <v>511</v>
      </c>
      <c r="C415" s="52" t="s">
        <v>351</v>
      </c>
      <c r="D415" s="10">
        <v>240</v>
      </c>
      <c r="E415" s="51">
        <v>72000</v>
      </c>
      <c r="F415" s="51">
        <v>228000</v>
      </c>
      <c r="G415" s="12">
        <f t="shared" si="6"/>
        <v>300000</v>
      </c>
      <c r="H415" s="51">
        <v>136400</v>
      </c>
      <c r="I415" s="51">
        <v>136400</v>
      </c>
    </row>
    <row r="416" spans="1:9" ht="141.75">
      <c r="A416" s="130" t="s">
        <v>598</v>
      </c>
      <c r="B416" s="137" t="s">
        <v>604</v>
      </c>
      <c r="C416" s="11" t="s">
        <v>342</v>
      </c>
      <c r="D416" s="11" t="s">
        <v>343</v>
      </c>
      <c r="E416" s="12">
        <v>24867017.789999999</v>
      </c>
      <c r="F416" s="12"/>
      <c r="G416" s="12">
        <f t="shared" si="6"/>
        <v>24867017.789999999</v>
      </c>
      <c r="H416" s="12">
        <v>0</v>
      </c>
      <c r="I416" s="12">
        <v>0</v>
      </c>
    </row>
    <row r="417" spans="1:9" ht="31.5">
      <c r="A417" s="129" t="s">
        <v>610</v>
      </c>
      <c r="B417" s="135" t="s">
        <v>605</v>
      </c>
      <c r="C417" s="13" t="s">
        <v>342</v>
      </c>
      <c r="D417" s="48" t="s">
        <v>343</v>
      </c>
      <c r="E417" s="49">
        <v>24867017.789999999</v>
      </c>
      <c r="F417" s="49"/>
      <c r="G417" s="12">
        <f t="shared" si="6"/>
        <v>24867017.789999999</v>
      </c>
      <c r="H417" s="49">
        <v>0</v>
      </c>
      <c r="I417" s="49">
        <v>0</v>
      </c>
    </row>
    <row r="418" spans="1:9" ht="267.75">
      <c r="A418" s="105" t="s">
        <v>574</v>
      </c>
      <c r="B418" s="135" t="s">
        <v>599</v>
      </c>
      <c r="C418" s="13" t="s">
        <v>342</v>
      </c>
      <c r="D418" s="13" t="s">
        <v>343</v>
      </c>
      <c r="E418" s="8">
        <v>20714136.199999999</v>
      </c>
      <c r="F418" s="8"/>
      <c r="G418" s="12">
        <f t="shared" si="6"/>
        <v>20714136.199999999</v>
      </c>
      <c r="H418" s="8">
        <v>0</v>
      </c>
      <c r="I418" s="8">
        <v>0</v>
      </c>
    </row>
    <row r="419" spans="1:9">
      <c r="A419" s="129" t="s">
        <v>81</v>
      </c>
      <c r="B419" s="135" t="s">
        <v>599</v>
      </c>
      <c r="C419" s="136" t="s">
        <v>380</v>
      </c>
      <c r="D419" s="136" t="s">
        <v>110</v>
      </c>
      <c r="E419" s="139">
        <v>20714136.199999999</v>
      </c>
      <c r="F419" s="139"/>
      <c r="G419" s="12">
        <f t="shared" si="6"/>
        <v>20714136.199999999</v>
      </c>
      <c r="H419" s="139">
        <v>0</v>
      </c>
      <c r="I419" s="139">
        <v>0</v>
      </c>
    </row>
    <row r="420" spans="1:9" ht="173.25">
      <c r="A420" s="129" t="s">
        <v>573</v>
      </c>
      <c r="B420" s="135" t="s">
        <v>606</v>
      </c>
      <c r="C420" s="13" t="s">
        <v>342</v>
      </c>
      <c r="D420" s="13" t="s">
        <v>343</v>
      </c>
      <c r="E420" s="8">
        <v>3018535.3</v>
      </c>
      <c r="F420" s="8"/>
      <c r="G420" s="12">
        <f t="shared" si="6"/>
        <v>3018535.3</v>
      </c>
      <c r="H420" s="8">
        <v>0</v>
      </c>
      <c r="I420" s="8">
        <v>0</v>
      </c>
    </row>
    <row r="421" spans="1:9">
      <c r="A421" s="129" t="s">
        <v>81</v>
      </c>
      <c r="B421" s="135" t="s">
        <v>606</v>
      </c>
      <c r="C421" s="136" t="s">
        <v>380</v>
      </c>
      <c r="D421" s="136" t="s">
        <v>110</v>
      </c>
      <c r="E421" s="139">
        <v>3018535.3</v>
      </c>
      <c r="F421" s="139"/>
      <c r="G421" s="12">
        <f t="shared" si="6"/>
        <v>3018535.3</v>
      </c>
      <c r="H421" s="139">
        <v>0</v>
      </c>
      <c r="I421" s="139">
        <v>0</v>
      </c>
    </row>
    <row r="422" spans="1:9" ht="189">
      <c r="A422" s="126" t="s">
        <v>608</v>
      </c>
      <c r="B422" s="170" t="s">
        <v>635</v>
      </c>
      <c r="C422" s="13" t="s">
        <v>342</v>
      </c>
      <c r="D422" s="13" t="s">
        <v>343</v>
      </c>
      <c r="E422" s="8">
        <v>32198</v>
      </c>
      <c r="F422" s="8"/>
      <c r="G422" s="12">
        <f t="shared" si="6"/>
        <v>32198</v>
      </c>
      <c r="H422" s="8">
        <v>0</v>
      </c>
      <c r="I422" s="8">
        <v>0</v>
      </c>
    </row>
    <row r="423" spans="1:9">
      <c r="A423" s="129" t="s">
        <v>81</v>
      </c>
      <c r="B423" s="170" t="s">
        <v>635</v>
      </c>
      <c r="C423" s="136" t="s">
        <v>380</v>
      </c>
      <c r="D423" s="136" t="s">
        <v>110</v>
      </c>
      <c r="E423" s="139">
        <v>32198</v>
      </c>
      <c r="F423" s="139"/>
      <c r="G423" s="12">
        <f t="shared" si="6"/>
        <v>32198</v>
      </c>
      <c r="H423" s="139">
        <v>0</v>
      </c>
      <c r="I423" s="139">
        <v>0</v>
      </c>
    </row>
    <row r="424" spans="1:9" ht="204.75">
      <c r="A424" s="140" t="s">
        <v>609</v>
      </c>
      <c r="B424" s="170" t="s">
        <v>636</v>
      </c>
      <c r="C424" s="13" t="s">
        <v>342</v>
      </c>
      <c r="D424" s="13" t="s">
        <v>343</v>
      </c>
      <c r="E424" s="8">
        <v>1102148.29</v>
      </c>
      <c r="F424" s="8"/>
      <c r="G424" s="12">
        <f t="shared" si="6"/>
        <v>1102148.29</v>
      </c>
      <c r="H424" s="8">
        <v>0</v>
      </c>
      <c r="I424" s="8">
        <v>0</v>
      </c>
    </row>
    <row r="425" spans="1:9" ht="78.75">
      <c r="A425" s="3" t="s">
        <v>19</v>
      </c>
      <c r="B425" s="170" t="s">
        <v>636</v>
      </c>
      <c r="C425" s="136" t="s">
        <v>380</v>
      </c>
      <c r="D425" s="136" t="s">
        <v>20</v>
      </c>
      <c r="E425" s="139">
        <v>1102148.29</v>
      </c>
      <c r="F425" s="139"/>
      <c r="G425" s="12">
        <f t="shared" si="6"/>
        <v>1102148.29</v>
      </c>
      <c r="H425" s="139">
        <v>0</v>
      </c>
      <c r="I425" s="139">
        <v>0</v>
      </c>
    </row>
    <row r="426" spans="1:9" ht="173.25">
      <c r="A426" s="131" t="s">
        <v>330</v>
      </c>
      <c r="B426" s="132" t="s">
        <v>408</v>
      </c>
      <c r="C426" s="133"/>
      <c r="D426" s="134"/>
      <c r="E426" s="171">
        <v>80000</v>
      </c>
      <c r="F426" s="171"/>
      <c r="G426" s="12">
        <f t="shared" si="6"/>
        <v>80000</v>
      </c>
      <c r="H426" s="171">
        <v>518000</v>
      </c>
      <c r="I426" s="171">
        <v>518000</v>
      </c>
    </row>
    <row r="427" spans="1:9" ht="204.75">
      <c r="A427" s="36" t="s">
        <v>607</v>
      </c>
      <c r="B427" s="66" t="s">
        <v>409</v>
      </c>
      <c r="C427" s="52" t="s">
        <v>342</v>
      </c>
      <c r="D427" s="41" t="s">
        <v>343</v>
      </c>
      <c r="E427" s="42">
        <v>80000</v>
      </c>
      <c r="F427" s="42"/>
      <c r="G427" s="12">
        <f t="shared" si="6"/>
        <v>80000</v>
      </c>
      <c r="H427" s="42">
        <v>518000</v>
      </c>
      <c r="I427" s="42">
        <v>518000</v>
      </c>
    </row>
    <row r="428" spans="1:9" ht="94.5">
      <c r="A428" s="17" t="s">
        <v>427</v>
      </c>
      <c r="B428" s="66" t="s">
        <v>471</v>
      </c>
      <c r="C428" s="52" t="s">
        <v>342</v>
      </c>
      <c r="D428" s="41" t="s">
        <v>343</v>
      </c>
      <c r="E428" s="42">
        <v>80000</v>
      </c>
      <c r="F428" s="42"/>
      <c r="G428" s="12">
        <f t="shared" si="6"/>
        <v>80000</v>
      </c>
      <c r="H428" s="42">
        <v>518000</v>
      </c>
      <c r="I428" s="42">
        <v>518000</v>
      </c>
    </row>
    <row r="429" spans="1:9" ht="78.75">
      <c r="A429" s="3" t="s">
        <v>19</v>
      </c>
      <c r="B429" s="66" t="s">
        <v>471</v>
      </c>
      <c r="C429" s="52" t="s">
        <v>351</v>
      </c>
      <c r="D429" s="10">
        <v>240</v>
      </c>
      <c r="E429" s="51">
        <v>80000</v>
      </c>
      <c r="F429" s="51"/>
      <c r="G429" s="12">
        <f t="shared" si="6"/>
        <v>80000</v>
      </c>
      <c r="H429" s="51">
        <v>518000</v>
      </c>
      <c r="I429" s="51">
        <v>518000</v>
      </c>
    </row>
    <row r="430" spans="1:9" ht="31.5">
      <c r="A430" s="4" t="s">
        <v>410</v>
      </c>
      <c r="B430" s="6"/>
      <c r="C430" s="6"/>
      <c r="D430" s="6"/>
      <c r="E430" s="7">
        <v>614257793.03999996</v>
      </c>
      <c r="F430" s="7">
        <f>F412+F136+F82+F46</f>
        <v>-475000</v>
      </c>
      <c r="G430" s="12">
        <f t="shared" si="6"/>
        <v>613782793.03999996</v>
      </c>
      <c r="H430" s="7">
        <v>424459816</v>
      </c>
      <c r="I430" s="7">
        <v>419912716</v>
      </c>
    </row>
    <row r="431" spans="1:9" s="20" customFormat="1">
      <c r="A431" s="4" t="s">
        <v>411</v>
      </c>
      <c r="B431" s="19"/>
      <c r="C431" s="19"/>
      <c r="D431" s="19"/>
      <c r="E431" s="5">
        <v>61701505.130000003</v>
      </c>
      <c r="F431" s="5">
        <v>475000</v>
      </c>
      <c r="G431" s="12">
        <f t="shared" si="6"/>
        <v>62176505.130000003</v>
      </c>
      <c r="H431" s="5">
        <v>57900800</v>
      </c>
      <c r="I431" s="5">
        <v>57600300</v>
      </c>
    </row>
    <row r="432" spans="1:9" ht="63">
      <c r="A432" s="4" t="s">
        <v>7</v>
      </c>
      <c r="B432" s="15" t="s">
        <v>8</v>
      </c>
      <c r="C432" s="18" t="s">
        <v>342</v>
      </c>
      <c r="D432" s="18" t="s">
        <v>343</v>
      </c>
      <c r="E432" s="40">
        <v>54448705.130000003</v>
      </c>
      <c r="F432" s="40">
        <v>475000</v>
      </c>
      <c r="G432" s="12">
        <f t="shared" si="6"/>
        <v>54923705.130000003</v>
      </c>
      <c r="H432" s="40">
        <v>50648000</v>
      </c>
      <c r="I432" s="40">
        <v>50347500</v>
      </c>
    </row>
    <row r="433" spans="1:9" ht="31.5">
      <c r="A433" s="4" t="s">
        <v>9</v>
      </c>
      <c r="B433" s="15" t="s">
        <v>10</v>
      </c>
      <c r="C433" s="18" t="s">
        <v>342</v>
      </c>
      <c r="D433" s="18" t="s">
        <v>343</v>
      </c>
      <c r="E433" s="40">
        <v>2165100</v>
      </c>
      <c r="F433" s="40"/>
      <c r="G433" s="12">
        <f t="shared" si="6"/>
        <v>2165100</v>
      </c>
      <c r="H433" s="40">
        <v>2165100</v>
      </c>
      <c r="I433" s="40">
        <v>2165100</v>
      </c>
    </row>
    <row r="434" spans="1:9" ht="63">
      <c r="A434" s="3" t="s">
        <v>11</v>
      </c>
      <c r="B434" s="14" t="s">
        <v>12</v>
      </c>
      <c r="C434" s="41" t="s">
        <v>342</v>
      </c>
      <c r="D434" s="41" t="s">
        <v>343</v>
      </c>
      <c r="E434" s="42">
        <v>2165100</v>
      </c>
      <c r="F434" s="42"/>
      <c r="G434" s="12">
        <f t="shared" si="6"/>
        <v>2165100</v>
      </c>
      <c r="H434" s="42">
        <v>2165100</v>
      </c>
      <c r="I434" s="42">
        <v>2165100</v>
      </c>
    </row>
    <row r="435" spans="1:9" ht="47.25">
      <c r="A435" s="3" t="s">
        <v>13</v>
      </c>
      <c r="B435" s="14" t="s">
        <v>12</v>
      </c>
      <c r="C435" s="41" t="s">
        <v>412</v>
      </c>
      <c r="D435" s="41" t="s">
        <v>14</v>
      </c>
      <c r="E435" s="42">
        <v>2165100</v>
      </c>
      <c r="F435" s="42"/>
      <c r="G435" s="12">
        <f t="shared" si="6"/>
        <v>2165100</v>
      </c>
      <c r="H435" s="42">
        <v>2165100</v>
      </c>
      <c r="I435" s="42">
        <v>2165100</v>
      </c>
    </row>
    <row r="436" spans="1:9" ht="31.5">
      <c r="A436" s="4" t="s">
        <v>15</v>
      </c>
      <c r="B436" s="15" t="s">
        <v>16</v>
      </c>
      <c r="C436" s="18" t="s">
        <v>342</v>
      </c>
      <c r="D436" s="18" t="s">
        <v>343</v>
      </c>
      <c r="E436" s="40">
        <v>38536999.420000002</v>
      </c>
      <c r="F436" s="40"/>
      <c r="G436" s="12">
        <f t="shared" si="6"/>
        <v>38536999.420000002</v>
      </c>
      <c r="H436" s="40">
        <v>37323800</v>
      </c>
      <c r="I436" s="40">
        <v>37264100</v>
      </c>
    </row>
    <row r="437" spans="1:9" ht="47.25">
      <c r="A437" s="3" t="s">
        <v>17</v>
      </c>
      <c r="B437" s="14" t="s">
        <v>18</v>
      </c>
      <c r="C437" s="41" t="s">
        <v>342</v>
      </c>
      <c r="D437" s="41" t="s">
        <v>343</v>
      </c>
      <c r="E437" s="42">
        <v>34924999.420000002</v>
      </c>
      <c r="F437" s="42"/>
      <c r="G437" s="12">
        <f t="shared" si="6"/>
        <v>34924999.420000002</v>
      </c>
      <c r="H437" s="42">
        <v>34925000</v>
      </c>
      <c r="I437" s="42">
        <v>34925000</v>
      </c>
    </row>
    <row r="438" spans="1:9" ht="47.25">
      <c r="A438" s="3" t="s">
        <v>13</v>
      </c>
      <c r="B438" s="14" t="s">
        <v>18</v>
      </c>
      <c r="C438" s="41" t="s">
        <v>413</v>
      </c>
      <c r="D438" s="41" t="s">
        <v>14</v>
      </c>
      <c r="E438" s="42">
        <v>33036100</v>
      </c>
      <c r="F438" s="42"/>
      <c r="G438" s="12">
        <f t="shared" si="6"/>
        <v>33036100</v>
      </c>
      <c r="H438" s="42">
        <v>33031000</v>
      </c>
      <c r="I438" s="42">
        <v>33031000</v>
      </c>
    </row>
    <row r="439" spans="1:9" ht="78.75">
      <c r="A439" s="3" t="s">
        <v>19</v>
      </c>
      <c r="B439" s="14" t="s">
        <v>18</v>
      </c>
      <c r="C439" s="41" t="s">
        <v>413</v>
      </c>
      <c r="D439" s="41" t="s">
        <v>20</v>
      </c>
      <c r="E439" s="42">
        <v>1003799.42</v>
      </c>
      <c r="F439" s="42"/>
      <c r="G439" s="12">
        <f t="shared" si="6"/>
        <v>1003799.42</v>
      </c>
      <c r="H439" s="42">
        <v>1008900</v>
      </c>
      <c r="I439" s="42">
        <v>1008900</v>
      </c>
    </row>
    <row r="440" spans="1:9" ht="31.5">
      <c r="A440" s="58" t="s">
        <v>21</v>
      </c>
      <c r="B440" s="14" t="s">
        <v>18</v>
      </c>
      <c r="C440" s="41" t="s">
        <v>413</v>
      </c>
      <c r="D440" s="41" t="s">
        <v>75</v>
      </c>
      <c r="E440" s="42">
        <v>90000</v>
      </c>
      <c r="F440" s="42"/>
      <c r="G440" s="12">
        <f t="shared" si="6"/>
        <v>90000</v>
      </c>
      <c r="H440" s="42">
        <v>90000</v>
      </c>
      <c r="I440" s="42">
        <v>90000</v>
      </c>
    </row>
    <row r="441" spans="1:9" ht="31.5">
      <c r="A441" s="3" t="s">
        <v>22</v>
      </c>
      <c r="B441" s="14" t="s">
        <v>18</v>
      </c>
      <c r="C441" s="41" t="s">
        <v>413</v>
      </c>
      <c r="D441" s="41" t="s">
        <v>23</v>
      </c>
      <c r="E441" s="42">
        <v>10000</v>
      </c>
      <c r="F441" s="42"/>
      <c r="G441" s="12">
        <f t="shared" si="6"/>
        <v>10000</v>
      </c>
      <c r="H441" s="42">
        <v>10000</v>
      </c>
      <c r="I441" s="42">
        <v>10000</v>
      </c>
    </row>
    <row r="442" spans="1:9" ht="47.25">
      <c r="A442" s="3" t="s">
        <v>13</v>
      </c>
      <c r="B442" s="14" t="s">
        <v>18</v>
      </c>
      <c r="C442" s="41" t="s">
        <v>345</v>
      </c>
      <c r="D442" s="41" t="s">
        <v>14</v>
      </c>
      <c r="E442" s="42">
        <v>770100</v>
      </c>
      <c r="F442" s="42"/>
      <c r="G442" s="12">
        <f t="shared" si="6"/>
        <v>770100</v>
      </c>
      <c r="H442" s="42">
        <v>770100</v>
      </c>
      <c r="I442" s="42">
        <v>770100</v>
      </c>
    </row>
    <row r="443" spans="1:9" ht="78.75">
      <c r="A443" s="3" t="s">
        <v>19</v>
      </c>
      <c r="B443" s="14" t="s">
        <v>18</v>
      </c>
      <c r="C443" s="41" t="s">
        <v>345</v>
      </c>
      <c r="D443" s="41" t="s">
        <v>20</v>
      </c>
      <c r="E443" s="42">
        <v>14500</v>
      </c>
      <c r="F443" s="42"/>
      <c r="G443" s="12">
        <f t="shared" si="6"/>
        <v>14500</v>
      </c>
      <c r="H443" s="42">
        <v>14500</v>
      </c>
      <c r="I443" s="42">
        <v>14500</v>
      </c>
    </row>
    <row r="444" spans="1:9" ht="31.5">
      <c r="A444" s="3" t="s">
        <v>22</v>
      </c>
      <c r="B444" s="14" t="s">
        <v>18</v>
      </c>
      <c r="C444" s="41" t="s">
        <v>345</v>
      </c>
      <c r="D444" s="41" t="s">
        <v>23</v>
      </c>
      <c r="E444" s="42">
        <v>500</v>
      </c>
      <c r="F444" s="42"/>
      <c r="G444" s="12">
        <f t="shared" si="6"/>
        <v>500</v>
      </c>
      <c r="H444" s="42">
        <v>500</v>
      </c>
      <c r="I444" s="42">
        <v>500</v>
      </c>
    </row>
    <row r="445" spans="1:9" ht="94.5">
      <c r="A445" s="22" t="s">
        <v>82</v>
      </c>
      <c r="B445" s="14" t="s">
        <v>83</v>
      </c>
      <c r="C445" s="41" t="s">
        <v>342</v>
      </c>
      <c r="D445" s="41" t="s">
        <v>343</v>
      </c>
      <c r="E445" s="42">
        <v>1427900</v>
      </c>
      <c r="F445" s="42"/>
      <c r="G445" s="12">
        <f t="shared" si="6"/>
        <v>1427900</v>
      </c>
      <c r="H445" s="42">
        <v>1445900</v>
      </c>
      <c r="I445" s="42">
        <v>1386200</v>
      </c>
    </row>
    <row r="446" spans="1:9" ht="47.25">
      <c r="A446" s="3" t="s">
        <v>13</v>
      </c>
      <c r="B446" s="14" t="s">
        <v>83</v>
      </c>
      <c r="C446" s="41" t="s">
        <v>351</v>
      </c>
      <c r="D446" s="41" t="s">
        <v>14</v>
      </c>
      <c r="E446" s="42">
        <v>1256184.8</v>
      </c>
      <c r="F446" s="42"/>
      <c r="G446" s="12">
        <f t="shared" si="6"/>
        <v>1256184.8</v>
      </c>
      <c r="H446" s="42">
        <v>1000500</v>
      </c>
      <c r="I446" s="42">
        <v>1000500</v>
      </c>
    </row>
    <row r="447" spans="1:9" ht="78.75">
      <c r="A447" s="3" t="s">
        <v>19</v>
      </c>
      <c r="B447" s="14" t="s">
        <v>83</v>
      </c>
      <c r="C447" s="41" t="s">
        <v>351</v>
      </c>
      <c r="D447" s="41" t="s">
        <v>20</v>
      </c>
      <c r="E447" s="42">
        <v>171715.20000000001</v>
      </c>
      <c r="F447" s="42"/>
      <c r="G447" s="12">
        <f t="shared" si="6"/>
        <v>171715.20000000001</v>
      </c>
      <c r="H447" s="42">
        <v>445400</v>
      </c>
      <c r="I447" s="42">
        <v>385700</v>
      </c>
    </row>
    <row r="448" spans="1:9" ht="94.5">
      <c r="A448" s="3" t="s">
        <v>24</v>
      </c>
      <c r="B448" s="14" t="s">
        <v>25</v>
      </c>
      <c r="C448" s="41" t="s">
        <v>342</v>
      </c>
      <c r="D448" s="41" t="s">
        <v>343</v>
      </c>
      <c r="E448" s="42">
        <v>946900</v>
      </c>
      <c r="F448" s="42"/>
      <c r="G448" s="12">
        <f t="shared" si="6"/>
        <v>946900</v>
      </c>
      <c r="H448" s="42">
        <v>946900</v>
      </c>
      <c r="I448" s="42">
        <v>946900</v>
      </c>
    </row>
    <row r="449" spans="1:9" ht="47.25">
      <c r="A449" s="3" t="s">
        <v>13</v>
      </c>
      <c r="B449" s="14" t="s">
        <v>25</v>
      </c>
      <c r="C449" s="41" t="s">
        <v>413</v>
      </c>
      <c r="D449" s="41" t="s">
        <v>14</v>
      </c>
      <c r="E449" s="42">
        <v>929900</v>
      </c>
      <c r="F449" s="42"/>
      <c r="G449" s="12">
        <f t="shared" si="6"/>
        <v>929900</v>
      </c>
      <c r="H449" s="42">
        <v>929900</v>
      </c>
      <c r="I449" s="42">
        <v>929900</v>
      </c>
    </row>
    <row r="450" spans="1:9" ht="78.75">
      <c r="A450" s="3" t="s">
        <v>19</v>
      </c>
      <c r="B450" s="14" t="s">
        <v>25</v>
      </c>
      <c r="C450" s="41" t="s">
        <v>413</v>
      </c>
      <c r="D450" s="41" t="s">
        <v>20</v>
      </c>
      <c r="E450" s="42">
        <v>17000</v>
      </c>
      <c r="F450" s="42"/>
      <c r="G450" s="12">
        <f t="shared" si="6"/>
        <v>17000</v>
      </c>
      <c r="H450" s="42">
        <v>17000</v>
      </c>
      <c r="I450" s="42">
        <v>17000</v>
      </c>
    </row>
    <row r="451" spans="1:9" ht="252">
      <c r="A451" s="67" t="s">
        <v>414</v>
      </c>
      <c r="B451" s="14" t="s">
        <v>84</v>
      </c>
      <c r="C451" s="41" t="s">
        <v>342</v>
      </c>
      <c r="D451" s="41" t="s">
        <v>343</v>
      </c>
      <c r="E451" s="42">
        <v>6000</v>
      </c>
      <c r="F451" s="42"/>
      <c r="G451" s="12">
        <f t="shared" si="6"/>
        <v>6000</v>
      </c>
      <c r="H451" s="42">
        <v>6000</v>
      </c>
      <c r="I451" s="42">
        <v>6000</v>
      </c>
    </row>
    <row r="452" spans="1:9" ht="78.75">
      <c r="A452" s="3" t="s">
        <v>19</v>
      </c>
      <c r="B452" s="14" t="s">
        <v>84</v>
      </c>
      <c r="C452" s="41" t="s">
        <v>351</v>
      </c>
      <c r="D452" s="41" t="s">
        <v>20</v>
      </c>
      <c r="E452" s="42">
        <v>6000</v>
      </c>
      <c r="F452" s="42"/>
      <c r="G452" s="12">
        <f t="shared" si="6"/>
        <v>6000</v>
      </c>
      <c r="H452" s="42">
        <v>6000</v>
      </c>
      <c r="I452" s="42">
        <v>6000</v>
      </c>
    </row>
    <row r="453" spans="1:9" ht="110.25">
      <c r="A453" s="3" t="s">
        <v>26</v>
      </c>
      <c r="B453" s="14" t="s">
        <v>27</v>
      </c>
      <c r="C453" s="41" t="s">
        <v>342</v>
      </c>
      <c r="D453" s="41" t="s">
        <v>343</v>
      </c>
      <c r="E453" s="42">
        <v>957700</v>
      </c>
      <c r="F453" s="42"/>
      <c r="G453" s="12">
        <f t="shared" si="6"/>
        <v>957700</v>
      </c>
      <c r="H453" s="42">
        <v>0</v>
      </c>
      <c r="I453" s="42">
        <v>0</v>
      </c>
    </row>
    <row r="454" spans="1:9" ht="78.75">
      <c r="A454" s="3" t="s">
        <v>19</v>
      </c>
      <c r="B454" s="14" t="s">
        <v>27</v>
      </c>
      <c r="C454" s="41" t="s">
        <v>413</v>
      </c>
      <c r="D454" s="41" t="s">
        <v>20</v>
      </c>
      <c r="E454" s="42">
        <v>957700</v>
      </c>
      <c r="F454" s="42"/>
      <c r="G454" s="12">
        <f t="shared" si="6"/>
        <v>957700</v>
      </c>
      <c r="H454" s="42">
        <v>0</v>
      </c>
      <c r="I454" s="42">
        <v>0</v>
      </c>
    </row>
    <row r="455" spans="1:9" ht="78.75">
      <c r="A455" s="3" t="s">
        <v>28</v>
      </c>
      <c r="B455" s="14" t="s">
        <v>29</v>
      </c>
      <c r="C455" s="41" t="s">
        <v>342</v>
      </c>
      <c r="D455" s="41" t="s">
        <v>343</v>
      </c>
      <c r="E455" s="42">
        <v>273500</v>
      </c>
      <c r="F455" s="42"/>
      <c r="G455" s="12">
        <f t="shared" si="6"/>
        <v>273500</v>
      </c>
      <c r="H455" s="42">
        <v>0</v>
      </c>
      <c r="I455" s="42">
        <v>0</v>
      </c>
    </row>
    <row r="456" spans="1:9" ht="78.75">
      <c r="A456" s="3" t="s">
        <v>19</v>
      </c>
      <c r="B456" s="14" t="s">
        <v>29</v>
      </c>
      <c r="C456" s="41" t="s">
        <v>413</v>
      </c>
      <c r="D456" s="41" t="s">
        <v>20</v>
      </c>
      <c r="E456" s="42">
        <v>273500</v>
      </c>
      <c r="F456" s="42"/>
      <c r="G456" s="12">
        <f t="shared" si="6"/>
        <v>273500</v>
      </c>
      <c r="H456" s="42">
        <v>0</v>
      </c>
      <c r="I456" s="42">
        <v>0</v>
      </c>
    </row>
    <row r="457" spans="1:9" ht="47.25">
      <c r="A457" s="4" t="s">
        <v>44</v>
      </c>
      <c r="B457" s="15" t="s">
        <v>45</v>
      </c>
      <c r="C457" s="18" t="s">
        <v>342</v>
      </c>
      <c r="D457" s="18" t="s">
        <v>343</v>
      </c>
      <c r="E457" s="40">
        <v>584700</v>
      </c>
      <c r="F457" s="40"/>
      <c r="G457" s="12">
        <f t="shared" si="6"/>
        <v>584700</v>
      </c>
      <c r="H457" s="40">
        <v>0</v>
      </c>
      <c r="I457" s="40">
        <v>0</v>
      </c>
    </row>
    <row r="458" spans="1:9" ht="110.25">
      <c r="A458" s="3" t="s">
        <v>46</v>
      </c>
      <c r="B458" s="14" t="s">
        <v>47</v>
      </c>
      <c r="C458" s="41" t="s">
        <v>342</v>
      </c>
      <c r="D458" s="41" t="s">
        <v>343</v>
      </c>
      <c r="E458" s="42">
        <v>584700</v>
      </c>
      <c r="F458" s="42"/>
      <c r="G458" s="12">
        <f t="shared" si="6"/>
        <v>584700</v>
      </c>
      <c r="H458" s="42">
        <v>0</v>
      </c>
      <c r="I458" s="42">
        <v>0</v>
      </c>
    </row>
    <row r="459" spans="1:9" ht="47.25">
      <c r="A459" s="3" t="s">
        <v>13</v>
      </c>
      <c r="B459" s="14" t="s">
        <v>47</v>
      </c>
      <c r="C459" s="41" t="s">
        <v>345</v>
      </c>
      <c r="D459" s="41" t="s">
        <v>14</v>
      </c>
      <c r="E459" s="42">
        <v>553600</v>
      </c>
      <c r="F459" s="42"/>
      <c r="G459" s="12">
        <f t="shared" si="6"/>
        <v>553600</v>
      </c>
      <c r="H459" s="42">
        <v>0</v>
      </c>
      <c r="I459" s="42">
        <v>0</v>
      </c>
    </row>
    <row r="460" spans="1:9" ht="78.75">
      <c r="A460" s="3" t="s">
        <v>19</v>
      </c>
      <c r="B460" s="14" t="s">
        <v>47</v>
      </c>
      <c r="C460" s="41" t="s">
        <v>345</v>
      </c>
      <c r="D460" s="41" t="s">
        <v>20</v>
      </c>
      <c r="E460" s="42">
        <v>31100</v>
      </c>
      <c r="F460" s="42"/>
      <c r="G460" s="12">
        <f t="shared" ref="G460:G499" si="7">E460+F460</f>
        <v>31100</v>
      </c>
      <c r="H460" s="42">
        <v>0</v>
      </c>
      <c r="I460" s="42">
        <v>0</v>
      </c>
    </row>
    <row r="461" spans="1:9" ht="110.25">
      <c r="A461" s="4" t="s">
        <v>85</v>
      </c>
      <c r="B461" s="15" t="s">
        <v>86</v>
      </c>
      <c r="C461" s="18" t="s">
        <v>342</v>
      </c>
      <c r="D461" s="18" t="s">
        <v>343</v>
      </c>
      <c r="E461" s="40">
        <v>9409705.7100000009</v>
      </c>
      <c r="F461" s="40">
        <v>475000</v>
      </c>
      <c r="G461" s="12">
        <f t="shared" si="7"/>
        <v>9884705.7100000009</v>
      </c>
      <c r="H461" s="40">
        <v>8008400</v>
      </c>
      <c r="I461" s="40">
        <v>8008400</v>
      </c>
    </row>
    <row r="462" spans="1:9" ht="63">
      <c r="A462" s="3" t="s">
        <v>88</v>
      </c>
      <c r="B462" s="14" t="s">
        <v>89</v>
      </c>
      <c r="C462" s="41" t="s">
        <v>342</v>
      </c>
      <c r="D462" s="41" t="s">
        <v>343</v>
      </c>
      <c r="E462" s="42">
        <v>8304053.71</v>
      </c>
      <c r="F462" s="42"/>
      <c r="G462" s="12">
        <f t="shared" si="7"/>
        <v>8304053.71</v>
      </c>
      <c r="H462" s="42">
        <v>7438400</v>
      </c>
      <c r="I462" s="42">
        <v>7438400</v>
      </c>
    </row>
    <row r="463" spans="1:9" ht="47.25">
      <c r="A463" s="3" t="s">
        <v>90</v>
      </c>
      <c r="B463" s="14" t="s">
        <v>89</v>
      </c>
      <c r="C463" s="41" t="s">
        <v>351</v>
      </c>
      <c r="D463" s="41" t="s">
        <v>91</v>
      </c>
      <c r="E463" s="42">
        <v>3680600</v>
      </c>
      <c r="F463" s="42"/>
      <c r="G463" s="12">
        <f t="shared" si="7"/>
        <v>3680600</v>
      </c>
      <c r="H463" s="42">
        <v>3680600</v>
      </c>
      <c r="I463" s="42">
        <v>3680600</v>
      </c>
    </row>
    <row r="464" spans="1:9" ht="78.75">
      <c r="A464" s="3" t="s">
        <v>19</v>
      </c>
      <c r="B464" s="14" t="s">
        <v>89</v>
      </c>
      <c r="C464" s="41" t="s">
        <v>351</v>
      </c>
      <c r="D464" s="41" t="s">
        <v>20</v>
      </c>
      <c r="E464" s="42">
        <v>2105653.71</v>
      </c>
      <c r="F464" s="42"/>
      <c r="G464" s="12">
        <f t="shared" si="7"/>
        <v>2105653.71</v>
      </c>
      <c r="H464" s="42">
        <v>1240000</v>
      </c>
      <c r="I464" s="42">
        <v>1240000</v>
      </c>
    </row>
    <row r="465" spans="1:9" ht="31.5">
      <c r="A465" s="3" t="s">
        <v>22</v>
      </c>
      <c r="B465" s="14" t="s">
        <v>89</v>
      </c>
      <c r="C465" s="41" t="s">
        <v>351</v>
      </c>
      <c r="D465" s="41" t="s">
        <v>23</v>
      </c>
      <c r="E465" s="42">
        <v>40000</v>
      </c>
      <c r="F465" s="42"/>
      <c r="G465" s="12">
        <f t="shared" si="7"/>
        <v>40000</v>
      </c>
      <c r="H465" s="42">
        <v>40000</v>
      </c>
      <c r="I465" s="42">
        <v>40000</v>
      </c>
    </row>
    <row r="466" spans="1:9" ht="47.25">
      <c r="A466" s="3" t="s">
        <v>90</v>
      </c>
      <c r="B466" s="14" t="s">
        <v>89</v>
      </c>
      <c r="C466" s="41" t="s">
        <v>510</v>
      </c>
      <c r="D466" s="41" t="s">
        <v>91</v>
      </c>
      <c r="E466" s="42">
        <v>2477800</v>
      </c>
      <c r="F466" s="42"/>
      <c r="G466" s="12">
        <f t="shared" si="7"/>
        <v>2477800</v>
      </c>
      <c r="H466" s="42">
        <v>4955600</v>
      </c>
      <c r="I466" s="42">
        <v>4955600</v>
      </c>
    </row>
    <row r="467" spans="1:9" ht="78.75">
      <c r="A467" s="28" t="s">
        <v>426</v>
      </c>
      <c r="B467" s="27" t="s">
        <v>438</v>
      </c>
      <c r="C467" s="41" t="s">
        <v>342</v>
      </c>
      <c r="D467" s="41" t="s">
        <v>343</v>
      </c>
      <c r="E467" s="42">
        <v>106452</v>
      </c>
      <c r="F467" s="42"/>
      <c r="G467" s="12">
        <f t="shared" si="7"/>
        <v>106452</v>
      </c>
      <c r="H467" s="42">
        <v>100000</v>
      </c>
      <c r="I467" s="42">
        <v>100000</v>
      </c>
    </row>
    <row r="468" spans="1:9" ht="31.5">
      <c r="A468" s="3" t="s">
        <v>22</v>
      </c>
      <c r="B468" s="27" t="s">
        <v>438</v>
      </c>
      <c r="C468" s="41" t="s">
        <v>351</v>
      </c>
      <c r="D468" s="41" t="s">
        <v>23</v>
      </c>
      <c r="E468" s="42">
        <v>106452</v>
      </c>
      <c r="F468" s="42"/>
      <c r="G468" s="12">
        <f t="shared" si="7"/>
        <v>106452</v>
      </c>
      <c r="H468" s="42">
        <v>100000</v>
      </c>
      <c r="I468" s="42">
        <v>100000</v>
      </c>
    </row>
    <row r="469" spans="1:9" ht="63">
      <c r="A469" s="17" t="s">
        <v>496</v>
      </c>
      <c r="B469" s="27" t="s">
        <v>497</v>
      </c>
      <c r="C469" s="41" t="s">
        <v>342</v>
      </c>
      <c r="D469" s="41" t="s">
        <v>343</v>
      </c>
      <c r="E469" s="42">
        <v>50000</v>
      </c>
      <c r="F469" s="42"/>
      <c r="G469" s="12">
        <f t="shared" si="7"/>
        <v>50000</v>
      </c>
      <c r="H469" s="42">
        <v>50000</v>
      </c>
      <c r="I469" s="42">
        <v>50000</v>
      </c>
    </row>
    <row r="470" spans="1:9" ht="21.75" customHeight="1">
      <c r="A470" s="17" t="s">
        <v>21</v>
      </c>
      <c r="B470" s="27" t="s">
        <v>497</v>
      </c>
      <c r="C470" s="41" t="s">
        <v>351</v>
      </c>
      <c r="D470" s="41" t="s">
        <v>75</v>
      </c>
      <c r="E470" s="42">
        <v>50000</v>
      </c>
      <c r="F470" s="42"/>
      <c r="G470" s="12">
        <f t="shared" si="7"/>
        <v>50000</v>
      </c>
      <c r="H470" s="42">
        <v>50000</v>
      </c>
      <c r="I470" s="42">
        <v>50000</v>
      </c>
    </row>
    <row r="471" spans="1:9" ht="47.25">
      <c r="A471" s="63" t="s">
        <v>434</v>
      </c>
      <c r="B471" s="27" t="s">
        <v>439</v>
      </c>
      <c r="C471" s="41" t="s">
        <v>342</v>
      </c>
      <c r="D471" s="41" t="s">
        <v>343</v>
      </c>
      <c r="E471" s="42">
        <v>200000</v>
      </c>
      <c r="F471" s="42"/>
      <c r="G471" s="12">
        <f t="shared" si="7"/>
        <v>200000</v>
      </c>
      <c r="H471" s="42">
        <v>200000</v>
      </c>
      <c r="I471" s="42">
        <v>200000</v>
      </c>
    </row>
    <row r="472" spans="1:9" ht="78.75">
      <c r="A472" s="3" t="s">
        <v>19</v>
      </c>
      <c r="B472" s="27" t="s">
        <v>439</v>
      </c>
      <c r="C472" s="41" t="s">
        <v>351</v>
      </c>
      <c r="D472" s="41" t="s">
        <v>20</v>
      </c>
      <c r="E472" s="42">
        <v>200000</v>
      </c>
      <c r="F472" s="42"/>
      <c r="G472" s="12">
        <f t="shared" si="7"/>
        <v>200000</v>
      </c>
      <c r="H472" s="42">
        <v>200000</v>
      </c>
      <c r="I472" s="42">
        <v>200000</v>
      </c>
    </row>
    <row r="473" spans="1:9" ht="204.75">
      <c r="A473" s="17" t="s">
        <v>669</v>
      </c>
      <c r="B473" s="27" t="s">
        <v>440</v>
      </c>
      <c r="C473" s="41" t="s">
        <v>342</v>
      </c>
      <c r="D473" s="41" t="s">
        <v>343</v>
      </c>
      <c r="E473" s="42">
        <v>70000</v>
      </c>
      <c r="F473" s="42"/>
      <c r="G473" s="12">
        <f t="shared" si="7"/>
        <v>70000</v>
      </c>
      <c r="H473" s="42">
        <v>70000</v>
      </c>
      <c r="I473" s="42">
        <v>70000</v>
      </c>
    </row>
    <row r="474" spans="1:9" ht="78.75">
      <c r="A474" s="3" t="s">
        <v>19</v>
      </c>
      <c r="B474" s="27" t="s">
        <v>440</v>
      </c>
      <c r="C474" s="41" t="s">
        <v>351</v>
      </c>
      <c r="D474" s="41" t="s">
        <v>20</v>
      </c>
      <c r="E474" s="42">
        <v>70000</v>
      </c>
      <c r="F474" s="42"/>
      <c r="G474" s="12">
        <f t="shared" si="7"/>
        <v>70000</v>
      </c>
      <c r="H474" s="42">
        <v>70000</v>
      </c>
      <c r="I474" s="42">
        <v>70000</v>
      </c>
    </row>
    <row r="475" spans="1:9" ht="47.25">
      <c r="A475" s="3" t="s">
        <v>87</v>
      </c>
      <c r="B475" s="14" t="s">
        <v>441</v>
      </c>
      <c r="C475" s="41" t="s">
        <v>342</v>
      </c>
      <c r="D475" s="41" t="s">
        <v>343</v>
      </c>
      <c r="E475" s="42">
        <v>150000</v>
      </c>
      <c r="F475" s="42">
        <v>475000</v>
      </c>
      <c r="G475" s="12">
        <f t="shared" si="7"/>
        <v>625000</v>
      </c>
      <c r="H475" s="42">
        <v>150000</v>
      </c>
      <c r="I475" s="42">
        <v>150000</v>
      </c>
    </row>
    <row r="476" spans="1:9" ht="78.75">
      <c r="A476" s="3" t="s">
        <v>19</v>
      </c>
      <c r="B476" s="14" t="s">
        <v>441</v>
      </c>
      <c r="C476" s="41" t="s">
        <v>351</v>
      </c>
      <c r="D476" s="41" t="s">
        <v>20</v>
      </c>
      <c r="E476" s="42">
        <v>150000</v>
      </c>
      <c r="F476" s="42"/>
      <c r="G476" s="12">
        <f t="shared" si="7"/>
        <v>150000</v>
      </c>
      <c r="H476" s="42">
        <v>150000</v>
      </c>
      <c r="I476" s="42">
        <v>150000</v>
      </c>
    </row>
    <row r="477" spans="1:9" ht="31.5">
      <c r="A477" s="3" t="s">
        <v>22</v>
      </c>
      <c r="B477" s="14" t="s">
        <v>441</v>
      </c>
      <c r="C477" s="41" t="s">
        <v>351</v>
      </c>
      <c r="D477" s="41" t="s">
        <v>23</v>
      </c>
      <c r="E477" s="42"/>
      <c r="F477" s="42">
        <v>400000</v>
      </c>
      <c r="G477" s="12">
        <f t="shared" si="7"/>
        <v>400000</v>
      </c>
      <c r="H477" s="42"/>
      <c r="I477" s="42"/>
    </row>
    <row r="478" spans="1:9" ht="18" customHeight="1">
      <c r="A478" s="17" t="s">
        <v>21</v>
      </c>
      <c r="B478" s="14" t="s">
        <v>441</v>
      </c>
      <c r="C478" s="41" t="s">
        <v>351</v>
      </c>
      <c r="D478" s="41" t="s">
        <v>75</v>
      </c>
      <c r="E478" s="42"/>
      <c r="F478" s="42">
        <v>75000</v>
      </c>
      <c r="G478" s="12">
        <f t="shared" si="7"/>
        <v>75000</v>
      </c>
      <c r="H478" s="42"/>
      <c r="I478" s="42"/>
    </row>
    <row r="479" spans="1:9" ht="110.25">
      <c r="A479" s="3" t="s">
        <v>26</v>
      </c>
      <c r="B479" s="14" t="s">
        <v>92</v>
      </c>
      <c r="C479" s="41" t="s">
        <v>342</v>
      </c>
      <c r="D479" s="41" t="s">
        <v>343</v>
      </c>
      <c r="E479" s="42">
        <v>88100</v>
      </c>
      <c r="F479" s="42"/>
      <c r="G479" s="12">
        <f t="shared" si="7"/>
        <v>88100</v>
      </c>
      <c r="H479" s="42">
        <v>0</v>
      </c>
      <c r="I479" s="42">
        <v>0</v>
      </c>
    </row>
    <row r="480" spans="1:9" ht="78.75">
      <c r="A480" s="3" t="s">
        <v>19</v>
      </c>
      <c r="B480" s="14" t="s">
        <v>92</v>
      </c>
      <c r="C480" s="41" t="s">
        <v>351</v>
      </c>
      <c r="D480" s="41" t="s">
        <v>20</v>
      </c>
      <c r="E480" s="42">
        <v>88100</v>
      </c>
      <c r="F480" s="42"/>
      <c r="G480" s="12">
        <f t="shared" si="7"/>
        <v>88100</v>
      </c>
      <c r="H480" s="42">
        <v>0</v>
      </c>
      <c r="I480" s="42">
        <v>0</v>
      </c>
    </row>
    <row r="481" spans="1:9" ht="78.75">
      <c r="A481" s="3" t="s">
        <v>28</v>
      </c>
      <c r="B481" s="14" t="s">
        <v>93</v>
      </c>
      <c r="C481" s="41" t="s">
        <v>342</v>
      </c>
      <c r="D481" s="41" t="s">
        <v>343</v>
      </c>
      <c r="E481" s="42">
        <v>25200</v>
      </c>
      <c r="F481" s="42"/>
      <c r="G481" s="12">
        <f t="shared" si="7"/>
        <v>25200</v>
      </c>
      <c r="H481" s="42">
        <v>0</v>
      </c>
      <c r="I481" s="42">
        <v>0</v>
      </c>
    </row>
    <row r="482" spans="1:9" ht="78.75">
      <c r="A482" s="3" t="s">
        <v>19</v>
      </c>
      <c r="B482" s="14" t="s">
        <v>93</v>
      </c>
      <c r="C482" s="41" t="s">
        <v>351</v>
      </c>
      <c r="D482" s="41" t="s">
        <v>20</v>
      </c>
      <c r="E482" s="42">
        <v>25200</v>
      </c>
      <c r="F482" s="42"/>
      <c r="G482" s="12">
        <f t="shared" si="7"/>
        <v>25200</v>
      </c>
      <c r="H482" s="42">
        <v>0</v>
      </c>
      <c r="I482" s="42">
        <v>0</v>
      </c>
    </row>
    <row r="483" spans="1:9" ht="47.25">
      <c r="A483" s="33" t="s">
        <v>611</v>
      </c>
      <c r="B483" s="14" t="s">
        <v>627</v>
      </c>
      <c r="C483" s="41" t="s">
        <v>342</v>
      </c>
      <c r="D483" s="41" t="s">
        <v>343</v>
      </c>
      <c r="E483" s="42">
        <v>415900</v>
      </c>
      <c r="F483" s="42"/>
      <c r="G483" s="12">
        <f t="shared" si="7"/>
        <v>415900</v>
      </c>
      <c r="H483" s="42">
        <v>0</v>
      </c>
      <c r="I483" s="42">
        <v>0</v>
      </c>
    </row>
    <row r="484" spans="1:9" ht="78.75">
      <c r="A484" s="3" t="s">
        <v>19</v>
      </c>
      <c r="B484" s="14" t="s">
        <v>627</v>
      </c>
      <c r="C484" s="41" t="s">
        <v>351</v>
      </c>
      <c r="D484" s="41" t="s">
        <v>20</v>
      </c>
      <c r="E484" s="42">
        <v>415900</v>
      </c>
      <c r="F484" s="42"/>
      <c r="G484" s="12">
        <f t="shared" si="7"/>
        <v>415900</v>
      </c>
      <c r="H484" s="42">
        <v>0</v>
      </c>
      <c r="I484" s="42">
        <v>0</v>
      </c>
    </row>
    <row r="485" spans="1:9" ht="47.25">
      <c r="A485" s="3" t="s">
        <v>287</v>
      </c>
      <c r="B485" s="14" t="s">
        <v>442</v>
      </c>
      <c r="C485" s="41" t="s">
        <v>342</v>
      </c>
      <c r="D485" s="41" t="s">
        <v>343</v>
      </c>
      <c r="E485" s="42">
        <v>2393000</v>
      </c>
      <c r="F485" s="42"/>
      <c r="G485" s="12">
        <f t="shared" si="7"/>
        <v>2393000</v>
      </c>
      <c r="H485" s="42">
        <v>2393000</v>
      </c>
      <c r="I485" s="42">
        <v>2393000</v>
      </c>
    </row>
    <row r="486" spans="1:9" ht="47.25">
      <c r="A486" s="3" t="s">
        <v>288</v>
      </c>
      <c r="B486" s="14" t="s">
        <v>442</v>
      </c>
      <c r="C486" s="41" t="s">
        <v>415</v>
      </c>
      <c r="D486" s="41" t="s">
        <v>289</v>
      </c>
      <c r="E486" s="42">
        <v>2393000</v>
      </c>
      <c r="F486" s="42"/>
      <c r="G486" s="12">
        <f t="shared" si="7"/>
        <v>2393000</v>
      </c>
      <c r="H486" s="42">
        <v>2393000</v>
      </c>
      <c r="I486" s="42">
        <v>2393000</v>
      </c>
    </row>
    <row r="487" spans="1:9" ht="94.5">
      <c r="A487" s="68" t="s">
        <v>30</v>
      </c>
      <c r="B487" s="69" t="s">
        <v>443</v>
      </c>
      <c r="C487" s="70" t="s">
        <v>342</v>
      </c>
      <c r="D487" s="70" t="s">
        <v>343</v>
      </c>
      <c r="E487" s="42">
        <v>42200</v>
      </c>
      <c r="F487" s="42"/>
      <c r="G487" s="12">
        <f t="shared" si="7"/>
        <v>42200</v>
      </c>
      <c r="H487" s="42">
        <v>257700</v>
      </c>
      <c r="I487" s="42">
        <v>16900</v>
      </c>
    </row>
    <row r="488" spans="1:9" ht="78.75">
      <c r="A488" s="68" t="s">
        <v>19</v>
      </c>
      <c r="B488" s="69" t="s">
        <v>443</v>
      </c>
      <c r="C488" s="69" t="s">
        <v>416</v>
      </c>
      <c r="D488" s="41" t="s">
        <v>20</v>
      </c>
      <c r="E488" s="42">
        <v>42200</v>
      </c>
      <c r="F488" s="42"/>
      <c r="G488" s="12">
        <f t="shared" si="7"/>
        <v>42200</v>
      </c>
      <c r="H488" s="42">
        <v>257700</v>
      </c>
      <c r="I488" s="42">
        <v>16900</v>
      </c>
    </row>
    <row r="489" spans="1:9" ht="31.5">
      <c r="A489" s="2" t="s">
        <v>48</v>
      </c>
      <c r="B489" s="15" t="s">
        <v>49</v>
      </c>
      <c r="C489" s="18" t="s">
        <v>342</v>
      </c>
      <c r="D489" s="18" t="s">
        <v>343</v>
      </c>
      <c r="E489" s="40">
        <v>1317000</v>
      </c>
      <c r="F489" s="40"/>
      <c r="G489" s="12">
        <f t="shared" si="7"/>
        <v>1317000</v>
      </c>
      <c r="H489" s="40">
        <v>500000</v>
      </c>
      <c r="I489" s="40">
        <v>500000</v>
      </c>
    </row>
    <row r="490" spans="1:9" ht="78.75">
      <c r="A490" s="63" t="s">
        <v>437</v>
      </c>
      <c r="B490" s="14" t="s">
        <v>424</v>
      </c>
      <c r="C490" s="41" t="s">
        <v>342</v>
      </c>
      <c r="D490" s="41" t="s">
        <v>343</v>
      </c>
      <c r="E490" s="42">
        <v>1017000</v>
      </c>
      <c r="F490" s="42"/>
      <c r="G490" s="12">
        <f t="shared" si="7"/>
        <v>1017000</v>
      </c>
      <c r="H490" s="42">
        <v>0</v>
      </c>
      <c r="I490" s="42">
        <v>0</v>
      </c>
    </row>
    <row r="491" spans="1:9">
      <c r="A491" s="3" t="s">
        <v>52</v>
      </c>
      <c r="B491" s="14" t="s">
        <v>424</v>
      </c>
      <c r="C491" s="41" t="s">
        <v>400</v>
      </c>
      <c r="D491" s="41" t="s">
        <v>53</v>
      </c>
      <c r="E491" s="42">
        <v>1017000</v>
      </c>
      <c r="F491" s="42"/>
      <c r="G491" s="12">
        <f t="shared" si="7"/>
        <v>1017000</v>
      </c>
      <c r="H491" s="42">
        <v>0</v>
      </c>
      <c r="I491" s="42">
        <v>0</v>
      </c>
    </row>
    <row r="492" spans="1:9" ht="31.5">
      <c r="A492" s="3" t="s">
        <v>50</v>
      </c>
      <c r="B492" s="14" t="s">
        <v>51</v>
      </c>
      <c r="C492" s="41" t="s">
        <v>342</v>
      </c>
      <c r="D492" s="41" t="s">
        <v>343</v>
      </c>
      <c r="E492" s="42">
        <v>300000</v>
      </c>
      <c r="F492" s="42"/>
      <c r="G492" s="12">
        <f t="shared" si="7"/>
        <v>300000</v>
      </c>
      <c r="H492" s="42">
        <v>500000</v>
      </c>
      <c r="I492" s="42">
        <v>500000</v>
      </c>
    </row>
    <row r="493" spans="1:9">
      <c r="A493" s="3" t="s">
        <v>52</v>
      </c>
      <c r="B493" s="14" t="s">
        <v>51</v>
      </c>
      <c r="C493" s="41" t="s">
        <v>417</v>
      </c>
      <c r="D493" s="41" t="s">
        <v>53</v>
      </c>
      <c r="E493" s="42">
        <v>300000</v>
      </c>
      <c r="F493" s="42"/>
      <c r="G493" s="12">
        <f t="shared" si="7"/>
        <v>300000</v>
      </c>
      <c r="H493" s="42">
        <v>500000</v>
      </c>
      <c r="I493" s="42">
        <v>500000</v>
      </c>
    </row>
    <row r="494" spans="1:9" ht="47.25">
      <c r="A494" s="4" t="s">
        <v>111</v>
      </c>
      <c r="B494" s="6" t="s">
        <v>112</v>
      </c>
      <c r="C494" s="18" t="s">
        <v>342</v>
      </c>
      <c r="D494" s="18" t="s">
        <v>343</v>
      </c>
      <c r="E494" s="40">
        <v>7252800</v>
      </c>
      <c r="F494" s="40"/>
      <c r="G494" s="12">
        <f t="shared" si="7"/>
        <v>7252800</v>
      </c>
      <c r="H494" s="40">
        <v>7252800</v>
      </c>
      <c r="I494" s="40">
        <v>7252800</v>
      </c>
    </row>
    <row r="495" spans="1:9" ht="175.5" customHeight="1">
      <c r="A495" s="3" t="s">
        <v>114</v>
      </c>
      <c r="B495" s="14" t="s">
        <v>444</v>
      </c>
      <c r="C495" s="41" t="s">
        <v>342</v>
      </c>
      <c r="D495" s="41" t="s">
        <v>343</v>
      </c>
      <c r="E495" s="42">
        <v>7135500</v>
      </c>
      <c r="F495" s="42"/>
      <c r="G495" s="12">
        <f t="shared" si="7"/>
        <v>7135500</v>
      </c>
      <c r="H495" s="42">
        <v>7135500</v>
      </c>
      <c r="I495" s="42">
        <v>7135500</v>
      </c>
    </row>
    <row r="496" spans="1:9" ht="78.75">
      <c r="A496" s="3" t="s">
        <v>19</v>
      </c>
      <c r="B496" s="14" t="s">
        <v>444</v>
      </c>
      <c r="C496" s="13" t="s">
        <v>418</v>
      </c>
      <c r="D496" s="13" t="s">
        <v>20</v>
      </c>
      <c r="E496" s="8">
        <v>7135500</v>
      </c>
      <c r="F496" s="8"/>
      <c r="G496" s="12">
        <f t="shared" si="7"/>
        <v>7135500</v>
      </c>
      <c r="H496" s="8">
        <v>7135500</v>
      </c>
      <c r="I496" s="8">
        <v>7135500</v>
      </c>
    </row>
    <row r="497" spans="1:9" ht="126">
      <c r="A497" s="22" t="s">
        <v>113</v>
      </c>
      <c r="B497" s="1" t="s">
        <v>445</v>
      </c>
      <c r="C497" s="41" t="s">
        <v>342</v>
      </c>
      <c r="D497" s="41" t="s">
        <v>343</v>
      </c>
      <c r="E497" s="42">
        <v>117300</v>
      </c>
      <c r="F497" s="42"/>
      <c r="G497" s="12">
        <f t="shared" si="7"/>
        <v>117300</v>
      </c>
      <c r="H497" s="42">
        <v>117300</v>
      </c>
      <c r="I497" s="42">
        <v>117300</v>
      </c>
    </row>
    <row r="498" spans="1:9" ht="78.75">
      <c r="A498" s="22" t="s">
        <v>19</v>
      </c>
      <c r="B498" s="1" t="s">
        <v>445</v>
      </c>
      <c r="C498" s="41" t="s">
        <v>360</v>
      </c>
      <c r="D498" s="41" t="s">
        <v>20</v>
      </c>
      <c r="E498" s="42">
        <v>117300</v>
      </c>
      <c r="F498" s="42"/>
      <c r="G498" s="12">
        <f t="shared" si="7"/>
        <v>117300</v>
      </c>
      <c r="H498" s="42">
        <v>117300</v>
      </c>
      <c r="I498" s="42">
        <v>117300</v>
      </c>
    </row>
    <row r="499" spans="1:9" ht="31.5">
      <c r="A499" s="4" t="s">
        <v>94</v>
      </c>
      <c r="B499" s="6"/>
      <c r="C499" s="18"/>
      <c r="D499" s="18"/>
      <c r="E499" s="40">
        <v>0</v>
      </c>
      <c r="F499" s="40"/>
      <c r="G499" s="12">
        <f t="shared" si="7"/>
        <v>0</v>
      </c>
      <c r="H499" s="40">
        <v>6349800</v>
      </c>
      <c r="I499" s="40">
        <v>12338600</v>
      </c>
    </row>
    <row r="500" spans="1:9">
      <c r="H500" s="21"/>
      <c r="I500" s="21"/>
    </row>
    <row r="501" spans="1:9">
      <c r="H501" s="21">
        <f t="shared" ref="H501:I501" si="8">H430+H431+H499</f>
        <v>488710416</v>
      </c>
      <c r="I501" s="21">
        <f t="shared" si="8"/>
        <v>489851616</v>
      </c>
    </row>
  </sheetData>
  <mergeCells count="8">
    <mergeCell ref="A7:I7"/>
    <mergeCell ref="A8:I8"/>
    <mergeCell ref="A1:I1"/>
    <mergeCell ref="A2:I2"/>
    <mergeCell ref="A3:I3"/>
    <mergeCell ref="A4:I4"/>
    <mergeCell ref="A5:I5"/>
    <mergeCell ref="A6:D6"/>
  </mergeCells>
  <pageMargins left="0.70866141732283472" right="0.31496062992125984" top="0.15748031496062992" bottom="0.15748031496062992" header="0.31496062992125984" footer="0.31496062992125984"/>
  <pageSetup paperSize="9"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программа позаимств</vt:lpstr>
      <vt:lpstr>уточн кратк на июнь</vt:lpstr>
      <vt:lpstr>программы изм июнь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Чернобаева</dc:creator>
  <cp:lastModifiedBy>chernobaevaea</cp:lastModifiedBy>
  <cp:lastPrinted>2021-06-11T08:03:54Z</cp:lastPrinted>
  <dcterms:created xsi:type="dcterms:W3CDTF">2006-09-28T05:33:49Z</dcterms:created>
  <dcterms:modified xsi:type="dcterms:W3CDTF">2021-06-11T08:39:00Z</dcterms:modified>
</cp:coreProperties>
</file>