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<sst xmlns="http://schemas.openxmlformats.org/spreadsheetml/2006/main" count="82" uniqueCount="72">
  <si>
    <t>Наименование программы</t>
  </si>
  <si>
    <t>Кассовый расход</t>
  </si>
  <si>
    <t>Наименование подпрограммы</t>
  </si>
  <si>
    <t>Всего</t>
  </si>
  <si>
    <t>в том числе за счет</t>
  </si>
  <si>
    <t>субсидии из областного бюджета</t>
  </si>
  <si>
    <t>ПР</t>
  </si>
  <si>
    <t>ЦС</t>
  </si>
  <si>
    <t>средства поселения</t>
  </si>
  <si>
    <t>субсидии из федерального бюджета</t>
  </si>
  <si>
    <t>ИТОГО:</t>
  </si>
  <si>
    <t>рублей</t>
  </si>
  <si>
    <t>представляется ежемесячно вместе с отчетом ф.387</t>
  </si>
  <si>
    <t>0113</t>
  </si>
  <si>
    <t>2800000000</t>
  </si>
  <si>
    <t>3100000000</t>
  </si>
  <si>
    <t>0310</t>
  </si>
  <si>
    <t>1900000000</t>
  </si>
  <si>
    <t>2900000000</t>
  </si>
  <si>
    <t>0409</t>
  </si>
  <si>
    <t>1300000000</t>
  </si>
  <si>
    <t>0412</t>
  </si>
  <si>
    <t>0501</t>
  </si>
  <si>
    <t>3000000000</t>
  </si>
  <si>
    <t>0502</t>
  </si>
  <si>
    <t>2400000000</t>
  </si>
  <si>
    <t>0503</t>
  </si>
  <si>
    <t>1800000000</t>
  </si>
  <si>
    <t>1810000000</t>
  </si>
  <si>
    <t>Подпрограмма "Уличное освещение территории Окуловского городского поселения"</t>
  </si>
  <si>
    <t>1820000000</t>
  </si>
  <si>
    <t>Подпрограмма "Организация и содержание мест захоронения на территории Окуловского городского поселения"</t>
  </si>
  <si>
    <t>1830000000</t>
  </si>
  <si>
    <t>Подпрограмма "Прочие мероприятия по благоустройству на территории Окуловского городского поселения"</t>
  </si>
  <si>
    <t>1840000000</t>
  </si>
  <si>
    <t>Подпрограмма "Строительство кладбища традиционного захоронения г.Окуловка"</t>
  </si>
  <si>
    <t>Исполнитель__________________  Н.Н.Никифорова</t>
  </si>
  <si>
    <t>2200000000</t>
  </si>
  <si>
    <t>2410000000</t>
  </si>
  <si>
    <t>2420000000</t>
  </si>
  <si>
    <t>2430000000</t>
  </si>
  <si>
    <t>0300000000</t>
  </si>
  <si>
    <t>2440000000</t>
  </si>
  <si>
    <t>Подпрограмма «Развитие банных услуг, обеспечение их доступности длля всех категорий граждан»</t>
  </si>
  <si>
    <t>3600000000</t>
  </si>
  <si>
    <t>Муниципальная программа  «Переселение граждан, проживающих на территории Окуловского городского поселения, из аварийного жилищного фонда в 2019-2025 годах»</t>
  </si>
  <si>
    <t>3400000000</t>
  </si>
  <si>
    <t>Муниципальная программа   «Формирование современной городской среды на территории Окуловского городского поселения на 2018-2024 годы»</t>
  </si>
  <si>
    <t>Сведения о реализации муниципальных программ в 2021 году в Окуловском городском поселении поселении</t>
  </si>
  <si>
    <t>0309</t>
  </si>
  <si>
    <t>Подпрограмма "Проведение мероприятий, планируемых к реализации в рамках Соглашения о сотрудничестве в области социально-экономического развития муниципального образования "Окуловский муниципальный район" Новгородской области от 08.04.2019 №01-46/100"</t>
  </si>
  <si>
    <t>межбюджетные тансферты из бюджета муниципального района</t>
  </si>
  <si>
    <t>Утверждено в бюджете на 2022 год</t>
  </si>
  <si>
    <t>Муниципальная программа "Ремонт и содержание автомобильных дорог общего пользования местного значения в границах Окуловского городского поселения на 2019-2024 годы"</t>
  </si>
  <si>
    <t>Муниципальная программа "Повышение безопасности дорожного движения на территории Окуловского городского поселения на 2016-2024 годы"</t>
  </si>
  <si>
    <t>Муниципальная программа "Усиление противопожарной защиты на территории Окуловского городского поселения на 2014-2024 годы"</t>
  </si>
  <si>
    <t>Муниципальная программа "Создание, модернизация и поддержание в постоянной готовности местной системы оповещения Окуловского городского поселения, создание запасов мобильных средств оповещения населения на 2020-2024 годы"</t>
  </si>
  <si>
    <t>Муниципальная программа "Развитие системы управления муниципальным имуществом в Окуловском городском поселении на 2016-2024 годы"</t>
  </si>
  <si>
    <t>Муниципальная программа "Градостроительная политика на территории Окуловского городского поселения на 2016-2024 годы"</t>
  </si>
  <si>
    <t>Муниципальная программа "Капитальный ремонт муниципального жилищного фонда в Окуловском городском поселении на 2016-2024 годы"</t>
  </si>
  <si>
    <t>Муниципальная программа  «Обеспечение благоустроенными жилыми помещениями граждан на территории Окуловского городского поселения на 2017-2024 годы»</t>
  </si>
  <si>
    <t>Муниципальная программа «Улучшение жилищных условий граждан и повышение качества жилищно-коммунальных услуг в Окуловском городском поселении на 2018-2024 годы»</t>
  </si>
  <si>
    <t>Подпрограмма «Водоснабжение и водоотведение в Окуловском городском поселении на 2018-2024 годы»</t>
  </si>
  <si>
    <t>Подпрограмма «Газоснабжение в Окуловском городском поселении на 2018-2024 годы»</t>
  </si>
  <si>
    <t>Подпрограмма «Энергосбережение и повышение энергетической эффективности в  Окуловском городском поселении на 2018-2024 годы»</t>
  </si>
  <si>
    <t>Муниципальная программа "Благоустройство территории Окуловского городского поселения на 2019-2024 годы"</t>
  </si>
  <si>
    <t>1850000000</t>
  </si>
  <si>
    <t>1860000000</t>
  </si>
  <si>
    <t>Подпрограмма "Проведение мероприятий, планируемых к реализации в рамках Соглашения о сотрудничестве в области социально-экономического развития муниципального образования "Окуловский муниципальный район" Новгородской области от 08.09.2021 №01-53/326"</t>
  </si>
  <si>
    <t>по состоянию на 1 июля 2022 года</t>
  </si>
  <si>
    <t>только ул.Ленина 22-54240</t>
  </si>
  <si>
    <t>процент исполнения от плана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</si>
</sst>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 wrapText="1"/>
    </xf>
    <xf numFmtId="10" fontId="3" fillId="0" borderId="10" xfId="0" applyNumberFormat="1" applyFont="1" applyBorder="1" applyAlignment="1">
      <alignment horizontal="right"/>
    </xf>
    <xf numFmtId="0" fontId="1" fillId="4" borderId="10" xfId="0" applyFont="1" applyFill="1" applyBorder="1" applyAlignment="1">
      <alignment horizontal="center" vertical="center" wrapText="1"/>
    </xf>
    <xf numFmtId="4" fontId="0" fillId="4" borderId="10" xfId="0" applyNumberFormat="1" applyFont="1" applyFill="1" applyBorder="1" applyAlignment="1">
      <alignment horizontal="right"/>
    </xf>
    <xf numFmtId="4" fontId="41" fillId="4" borderId="10" xfId="0" applyNumberFormat="1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 vertical="center" wrapText="1"/>
    </xf>
    <xf numFmtId="4" fontId="0" fillId="3" borderId="10" xfId="0" applyNumberFormat="1" applyFont="1" applyFill="1" applyBorder="1" applyAlignment="1">
      <alignment horizontal="right"/>
    </xf>
    <xf numFmtId="4" fontId="41" fillId="3" borderId="10" xfId="0" applyNumberFormat="1" applyFont="1" applyFill="1" applyBorder="1" applyAlignment="1">
      <alignment horizontal="right"/>
    </xf>
    <xf numFmtId="4" fontId="5" fillId="3" borderId="10" xfId="0" applyNumberFormat="1" applyFont="1" applyFill="1" applyBorder="1" applyAlignment="1">
      <alignment horizontal="right"/>
    </xf>
    <xf numFmtId="0" fontId="1" fillId="5" borderId="10" xfId="0" applyFont="1" applyFill="1" applyBorder="1" applyAlignment="1">
      <alignment horizontal="center" vertical="center" wrapText="1"/>
    </xf>
    <xf numFmtId="4" fontId="0" fillId="5" borderId="10" xfId="0" applyNumberFormat="1" applyFont="1" applyFill="1" applyBorder="1" applyAlignment="1">
      <alignment horizontal="right"/>
    </xf>
    <xf numFmtId="4" fontId="41" fillId="5" borderId="10" xfId="0" applyNumberFormat="1" applyFont="1" applyFill="1" applyBorder="1" applyAlignment="1">
      <alignment horizontal="right"/>
    </xf>
    <xf numFmtId="4" fontId="5" fillId="5" borderId="10" xfId="0" applyNumberFormat="1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 vertical="center" wrapText="1"/>
    </xf>
    <xf numFmtId="4" fontId="0" fillId="6" borderId="10" xfId="0" applyNumberFormat="1" applyFont="1" applyFill="1" applyBorder="1" applyAlignment="1">
      <alignment horizontal="right"/>
    </xf>
    <xf numFmtId="4" fontId="41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 vertical="center" wrapText="1"/>
    </xf>
    <xf numFmtId="4" fontId="0" fillId="7" borderId="10" xfId="0" applyNumberFormat="1" applyFont="1" applyFill="1" applyBorder="1" applyAlignment="1">
      <alignment horizontal="right"/>
    </xf>
    <xf numFmtId="4" fontId="41" fillId="7" borderId="10" xfId="0" applyNumberFormat="1" applyFont="1" applyFill="1" applyBorder="1" applyAlignment="1">
      <alignment horizontal="right"/>
    </xf>
    <xf numFmtId="4" fontId="5" fillId="7" borderId="10" xfId="0" applyNumberFormat="1" applyFont="1" applyFill="1" applyBorder="1" applyAlignment="1">
      <alignment horizontal="right"/>
    </xf>
    <xf numFmtId="4" fontId="0" fillId="6" borderId="10" xfId="0" applyNumberFormat="1" applyFont="1" applyFill="1" applyBorder="1" applyAlignment="1">
      <alignment horizontal="right"/>
    </xf>
    <xf numFmtId="0" fontId="1" fillId="16" borderId="10" xfId="0" applyFont="1" applyFill="1" applyBorder="1" applyAlignment="1">
      <alignment horizontal="center" vertical="center" wrapText="1"/>
    </xf>
    <xf numFmtId="4" fontId="0" fillId="16" borderId="10" xfId="0" applyNumberFormat="1" applyFont="1" applyFill="1" applyBorder="1" applyAlignment="1">
      <alignment horizontal="right"/>
    </xf>
    <xf numFmtId="4" fontId="0" fillId="16" borderId="10" xfId="0" applyNumberFormat="1" applyFont="1" applyFill="1" applyBorder="1" applyAlignment="1">
      <alignment horizontal="right"/>
    </xf>
    <xf numFmtId="4" fontId="5" fillId="16" borderId="10" xfId="0" applyNumberFormat="1" applyFont="1" applyFill="1" applyBorder="1" applyAlignment="1">
      <alignment horizontal="right"/>
    </xf>
    <xf numFmtId="4" fontId="41" fillId="16" borderId="10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70" zoomScaleNormal="70" zoomScalePageLayoutView="0" workbookViewId="0" topLeftCell="A21">
      <selection activeCell="E29" sqref="E29"/>
    </sheetView>
  </sheetViews>
  <sheetFormatPr defaultColWidth="9.140625" defaultRowHeight="12.75"/>
  <cols>
    <col min="1" max="1" width="5.421875" style="7" customWidth="1"/>
    <col min="2" max="2" width="12.140625" style="4" customWidth="1"/>
    <col min="3" max="3" width="27.8515625" style="6" customWidth="1"/>
    <col min="4" max="4" width="27.7109375" style="6" customWidth="1"/>
    <col min="5" max="5" width="14.7109375" style="5" customWidth="1"/>
    <col min="6" max="6" width="16.28125" style="5" customWidth="1"/>
    <col min="7" max="7" width="13.8515625" style="5" customWidth="1"/>
    <col min="8" max="8" width="14.00390625" style="5" customWidth="1"/>
    <col min="9" max="9" width="13.28125" style="5" customWidth="1"/>
    <col min="10" max="10" width="15.28125" style="5" customWidth="1"/>
    <col min="11" max="12" width="13.8515625" style="5" customWidth="1"/>
    <col min="13" max="14" width="14.00390625" style="5" customWidth="1"/>
    <col min="15" max="15" width="26.7109375" style="5" customWidth="1"/>
    <col min="16" max="16" width="20.7109375" style="5" customWidth="1"/>
    <col min="17" max="16384" width="9.140625" style="5" customWidth="1"/>
  </cols>
  <sheetData>
    <row r="1" spans="1:14" s="2" customFormat="1" ht="18.75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2" customFormat="1" ht="18.75">
      <c r="A2" s="29" t="s">
        <v>69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" customFormat="1" ht="12.75">
      <c r="A3" s="1"/>
      <c r="B3" s="1"/>
      <c r="C3" s="1"/>
      <c r="D3" s="1"/>
      <c r="M3" s="30" t="s">
        <v>11</v>
      </c>
      <c r="N3" s="30"/>
    </row>
    <row r="4" spans="1:15" s="2" customFormat="1" ht="12.75" customHeight="1">
      <c r="A4" s="22" t="s">
        <v>6</v>
      </c>
      <c r="B4" s="22" t="s">
        <v>7</v>
      </c>
      <c r="C4" s="22" t="s">
        <v>0</v>
      </c>
      <c r="D4" s="22" t="s">
        <v>2</v>
      </c>
      <c r="E4" s="27" t="s">
        <v>52</v>
      </c>
      <c r="F4" s="27"/>
      <c r="G4" s="27"/>
      <c r="H4" s="27"/>
      <c r="I4" s="27"/>
      <c r="J4" s="27" t="s">
        <v>1</v>
      </c>
      <c r="K4" s="27"/>
      <c r="L4" s="27"/>
      <c r="M4" s="27"/>
      <c r="N4" s="27"/>
      <c r="O4" s="3" t="s">
        <v>71</v>
      </c>
    </row>
    <row r="5" spans="1:15" s="2" customFormat="1" ht="12.75" customHeight="1">
      <c r="A5" s="22"/>
      <c r="B5" s="22"/>
      <c r="C5" s="22"/>
      <c r="D5" s="22"/>
      <c r="E5" s="34" t="s">
        <v>3</v>
      </c>
      <c r="F5" s="27" t="s">
        <v>4</v>
      </c>
      <c r="G5" s="27"/>
      <c r="H5" s="27"/>
      <c r="I5" s="27"/>
      <c r="J5" s="38" t="s">
        <v>3</v>
      </c>
      <c r="K5" s="27" t="s">
        <v>4</v>
      </c>
      <c r="L5" s="27"/>
      <c r="M5" s="27"/>
      <c r="N5" s="27"/>
      <c r="O5" s="3"/>
    </row>
    <row r="6" spans="1:15" s="2" customFormat="1" ht="63.75">
      <c r="A6" s="22"/>
      <c r="B6" s="22"/>
      <c r="C6" s="22"/>
      <c r="D6" s="22"/>
      <c r="E6" s="34"/>
      <c r="F6" s="42" t="s">
        <v>8</v>
      </c>
      <c r="G6" s="50" t="s">
        <v>51</v>
      </c>
      <c r="H6" s="46" t="s">
        <v>5</v>
      </c>
      <c r="I6" s="55" t="s">
        <v>9</v>
      </c>
      <c r="J6" s="38"/>
      <c r="K6" s="42" t="s">
        <v>8</v>
      </c>
      <c r="L6" s="50" t="s">
        <v>51</v>
      </c>
      <c r="M6" s="46" t="s">
        <v>5</v>
      </c>
      <c r="N6" s="55" t="s">
        <v>9</v>
      </c>
      <c r="O6" s="3"/>
    </row>
    <row r="7" spans="1:15" s="11" customFormat="1" ht="78.75" customHeight="1">
      <c r="A7" s="8" t="s">
        <v>13</v>
      </c>
      <c r="B7" s="9" t="s">
        <v>14</v>
      </c>
      <c r="C7" s="60" t="s">
        <v>58</v>
      </c>
      <c r="D7" s="10"/>
      <c r="E7" s="35">
        <f aca="true" t="shared" si="0" ref="E7:E14">F7+H7+I7</f>
        <v>590000</v>
      </c>
      <c r="F7" s="43">
        <v>590000</v>
      </c>
      <c r="G7" s="51">
        <v>0</v>
      </c>
      <c r="H7" s="47">
        <v>0</v>
      </c>
      <c r="I7" s="56">
        <v>0</v>
      </c>
      <c r="J7" s="39">
        <f aca="true" t="shared" si="1" ref="J7:J12">K7+M7+N7</f>
        <v>0</v>
      </c>
      <c r="K7" s="43">
        <v>0</v>
      </c>
      <c r="L7" s="51">
        <v>0</v>
      </c>
      <c r="M7" s="47">
        <v>0</v>
      </c>
      <c r="N7" s="56">
        <v>0</v>
      </c>
      <c r="O7" s="31">
        <f>J7/E7*100%</f>
        <v>0</v>
      </c>
    </row>
    <row r="8" spans="1:15" s="11" customFormat="1" ht="95.25" customHeight="1">
      <c r="A8" s="8"/>
      <c r="B8" s="9" t="s">
        <v>15</v>
      </c>
      <c r="C8" s="61" t="s">
        <v>57</v>
      </c>
      <c r="D8" s="10"/>
      <c r="E8" s="35">
        <f>F8+H8+I8</f>
        <v>4050000</v>
      </c>
      <c r="F8" s="43">
        <v>4050000</v>
      </c>
      <c r="G8" s="51">
        <v>0</v>
      </c>
      <c r="H8" s="47">
        <v>0</v>
      </c>
      <c r="I8" s="56">
        <v>0</v>
      </c>
      <c r="J8" s="39">
        <f t="shared" si="1"/>
        <v>3161908.21</v>
      </c>
      <c r="K8" s="43">
        <v>3161908.21</v>
      </c>
      <c r="L8" s="51">
        <v>0</v>
      </c>
      <c r="M8" s="47">
        <v>0</v>
      </c>
      <c r="N8" s="56">
        <v>0</v>
      </c>
      <c r="O8" s="31">
        <f aca="true" t="shared" si="2" ref="O8:O30">J8/E8*100%</f>
        <v>0.7807180765432099</v>
      </c>
    </row>
    <row r="9" spans="1:15" s="11" customFormat="1" ht="150" customHeight="1">
      <c r="A9" s="8" t="s">
        <v>49</v>
      </c>
      <c r="B9" s="9" t="s">
        <v>46</v>
      </c>
      <c r="C9" s="60" t="s">
        <v>56</v>
      </c>
      <c r="D9" s="10"/>
      <c r="E9" s="35">
        <f>F9+H9+I9</f>
        <v>600000</v>
      </c>
      <c r="F9" s="43">
        <v>600000</v>
      </c>
      <c r="G9" s="51">
        <v>0</v>
      </c>
      <c r="H9" s="47">
        <v>0</v>
      </c>
      <c r="I9" s="56">
        <v>0</v>
      </c>
      <c r="J9" s="39">
        <f t="shared" si="1"/>
        <v>0</v>
      </c>
      <c r="K9" s="43">
        <v>0</v>
      </c>
      <c r="L9" s="51">
        <v>0</v>
      </c>
      <c r="M9" s="47">
        <v>0</v>
      </c>
      <c r="N9" s="56">
        <v>0</v>
      </c>
      <c r="O9" s="31">
        <f t="shared" si="2"/>
        <v>0</v>
      </c>
    </row>
    <row r="10" spans="1:15" s="11" customFormat="1" ht="91.5" customHeight="1">
      <c r="A10" s="8" t="s">
        <v>16</v>
      </c>
      <c r="B10" s="9" t="s">
        <v>17</v>
      </c>
      <c r="C10" s="60" t="s">
        <v>55</v>
      </c>
      <c r="D10" s="10"/>
      <c r="E10" s="35">
        <f t="shared" si="0"/>
        <v>250000</v>
      </c>
      <c r="F10" s="43">
        <v>250000</v>
      </c>
      <c r="G10" s="51">
        <v>0</v>
      </c>
      <c r="H10" s="47">
        <v>0</v>
      </c>
      <c r="I10" s="56">
        <v>0</v>
      </c>
      <c r="J10" s="39">
        <f t="shared" si="1"/>
        <v>27479.6</v>
      </c>
      <c r="K10" s="43">
        <v>27479.6</v>
      </c>
      <c r="L10" s="51">
        <v>0</v>
      </c>
      <c r="M10" s="47">
        <v>0</v>
      </c>
      <c r="N10" s="56">
        <v>0</v>
      </c>
      <c r="O10" s="31">
        <f t="shared" si="2"/>
        <v>0.1099184</v>
      </c>
    </row>
    <row r="11" spans="1:15" s="11" customFormat="1" ht="90.75" customHeight="1">
      <c r="A11" s="8" t="s">
        <v>19</v>
      </c>
      <c r="B11" s="9" t="s">
        <v>18</v>
      </c>
      <c r="C11" s="60" t="s">
        <v>54</v>
      </c>
      <c r="D11" s="12"/>
      <c r="E11" s="35">
        <f t="shared" si="0"/>
        <v>1100000</v>
      </c>
      <c r="F11" s="43">
        <v>1100000</v>
      </c>
      <c r="G11" s="51">
        <v>0</v>
      </c>
      <c r="H11" s="47">
        <v>0</v>
      </c>
      <c r="I11" s="56">
        <v>0</v>
      </c>
      <c r="J11" s="39">
        <f t="shared" si="1"/>
        <v>0</v>
      </c>
      <c r="K11" s="43">
        <v>0</v>
      </c>
      <c r="L11" s="51">
        <v>0</v>
      </c>
      <c r="M11" s="47">
        <v>0</v>
      </c>
      <c r="N11" s="56">
        <v>0</v>
      </c>
      <c r="O11" s="31">
        <f t="shared" si="2"/>
        <v>0</v>
      </c>
    </row>
    <row r="12" spans="1:15" s="11" customFormat="1" ht="123" customHeight="1">
      <c r="A12" s="8" t="s">
        <v>19</v>
      </c>
      <c r="B12" s="9" t="s">
        <v>20</v>
      </c>
      <c r="C12" s="60" t="s">
        <v>53</v>
      </c>
      <c r="D12" s="10"/>
      <c r="E12" s="35">
        <f t="shared" si="0"/>
        <v>30302744.630000003</v>
      </c>
      <c r="F12" s="43">
        <v>10462644.63</v>
      </c>
      <c r="G12" s="51">
        <v>0</v>
      </c>
      <c r="H12" s="47">
        <v>19840100</v>
      </c>
      <c r="I12" s="56">
        <v>0</v>
      </c>
      <c r="J12" s="39">
        <f t="shared" si="1"/>
        <v>10129661.17</v>
      </c>
      <c r="K12" s="43">
        <v>7198538.67</v>
      </c>
      <c r="L12" s="51">
        <v>0</v>
      </c>
      <c r="M12" s="47">
        <v>2931122.5</v>
      </c>
      <c r="N12" s="56">
        <v>0</v>
      </c>
      <c r="O12" s="31">
        <f t="shared" si="2"/>
        <v>0.33428196995632997</v>
      </c>
    </row>
    <row r="13" spans="1:15" s="11" customFormat="1" ht="96" customHeight="1">
      <c r="A13" s="8" t="s">
        <v>21</v>
      </c>
      <c r="B13" s="9" t="s">
        <v>15</v>
      </c>
      <c r="C13" s="61" t="s">
        <v>57</v>
      </c>
      <c r="D13" s="10"/>
      <c r="E13" s="35">
        <f t="shared" si="0"/>
        <v>443000</v>
      </c>
      <c r="F13" s="43">
        <v>443000</v>
      </c>
      <c r="G13" s="51">
        <v>0</v>
      </c>
      <c r="H13" s="47">
        <v>0</v>
      </c>
      <c r="I13" s="56">
        <v>0</v>
      </c>
      <c r="J13" s="39">
        <f>K13</f>
        <v>6748.83</v>
      </c>
      <c r="K13" s="43">
        <v>6748.83</v>
      </c>
      <c r="L13" s="51">
        <v>0</v>
      </c>
      <c r="M13" s="47">
        <v>0</v>
      </c>
      <c r="N13" s="56">
        <v>0</v>
      </c>
      <c r="O13" s="31">
        <f t="shared" si="2"/>
        <v>0.015234379232505642</v>
      </c>
    </row>
    <row r="14" spans="1:15" s="11" customFormat="1" ht="93" customHeight="1">
      <c r="A14" s="8" t="s">
        <v>22</v>
      </c>
      <c r="B14" s="9" t="s">
        <v>23</v>
      </c>
      <c r="C14" s="60" t="s">
        <v>59</v>
      </c>
      <c r="D14" s="10"/>
      <c r="E14" s="35">
        <f t="shared" si="0"/>
        <v>1500000</v>
      </c>
      <c r="F14" s="43">
        <v>1500000</v>
      </c>
      <c r="G14" s="51">
        <v>0</v>
      </c>
      <c r="H14" s="47">
        <v>0</v>
      </c>
      <c r="I14" s="56">
        <v>0</v>
      </c>
      <c r="J14" s="39">
        <f>K14+M14+N14</f>
        <v>860592.75</v>
      </c>
      <c r="K14" s="43">
        <v>860592.75</v>
      </c>
      <c r="L14" s="51">
        <v>0</v>
      </c>
      <c r="M14" s="47">
        <v>0</v>
      </c>
      <c r="N14" s="56">
        <v>0</v>
      </c>
      <c r="O14" s="31">
        <f t="shared" si="2"/>
        <v>0.5737285</v>
      </c>
    </row>
    <row r="15" spans="1:15" s="11" customFormat="1" ht="108" customHeight="1">
      <c r="A15" s="8"/>
      <c r="B15" s="9" t="s">
        <v>37</v>
      </c>
      <c r="C15" s="60" t="s">
        <v>60</v>
      </c>
      <c r="D15" s="10"/>
      <c r="E15" s="35">
        <f>F15+H15+I15+G15</f>
        <v>0</v>
      </c>
      <c r="F15" s="43">
        <v>0</v>
      </c>
      <c r="G15" s="51">
        <v>0</v>
      </c>
      <c r="H15" s="47">
        <v>0</v>
      </c>
      <c r="I15" s="56">
        <v>0</v>
      </c>
      <c r="J15" s="39">
        <f>K15+M15+N15+L15</f>
        <v>0</v>
      </c>
      <c r="K15" s="43">
        <v>0</v>
      </c>
      <c r="L15" s="51">
        <v>0</v>
      </c>
      <c r="M15" s="47">
        <v>0</v>
      </c>
      <c r="N15" s="56">
        <v>0</v>
      </c>
      <c r="O15" s="17">
        <f>P15+R15+S15+Q15</f>
        <v>0</v>
      </c>
    </row>
    <row r="16" spans="1:15" s="11" customFormat="1" ht="108" customHeight="1">
      <c r="A16" s="8"/>
      <c r="B16" s="9" t="s">
        <v>44</v>
      </c>
      <c r="C16" s="60" t="s">
        <v>45</v>
      </c>
      <c r="D16" s="10"/>
      <c r="E16" s="35">
        <f>F16+H16+I16</f>
        <v>36837902.97</v>
      </c>
      <c r="F16" s="43">
        <v>3276993.92</v>
      </c>
      <c r="G16" s="51">
        <v>0</v>
      </c>
      <c r="H16" s="47">
        <v>33560909.05</v>
      </c>
      <c r="I16" s="56">
        <v>0</v>
      </c>
      <c r="J16" s="39">
        <f>K16+M16+N16</f>
        <v>34520485.88</v>
      </c>
      <c r="K16" s="43">
        <v>3276993.92</v>
      </c>
      <c r="L16" s="51">
        <v>0</v>
      </c>
      <c r="M16" s="47">
        <v>31243491.96</v>
      </c>
      <c r="N16" s="56">
        <v>0</v>
      </c>
      <c r="O16" s="31">
        <f t="shared" si="2"/>
        <v>0.937091503501509</v>
      </c>
    </row>
    <row r="17" spans="1:15" s="11" customFormat="1" ht="123" customHeight="1">
      <c r="A17" s="8" t="s">
        <v>24</v>
      </c>
      <c r="B17" s="9" t="s">
        <v>25</v>
      </c>
      <c r="C17" s="60" t="s">
        <v>61</v>
      </c>
      <c r="D17" s="10"/>
      <c r="E17" s="35">
        <f>E18+E19+E20+E21</f>
        <v>8784190</v>
      </c>
      <c r="F17" s="43">
        <f>F18+F19+F20+F21</f>
        <v>5651918.130000001</v>
      </c>
      <c r="G17" s="51">
        <v>0</v>
      </c>
      <c r="H17" s="47">
        <f aca="true" t="shared" si="3" ref="H17:N17">H18+H19+H20+H21</f>
        <v>3132271.87</v>
      </c>
      <c r="I17" s="56">
        <f t="shared" si="3"/>
        <v>0</v>
      </c>
      <c r="J17" s="39">
        <f>J18+J19+J20+J21</f>
        <v>6033456.52</v>
      </c>
      <c r="K17" s="43">
        <f>K18+K19+K20+K21</f>
        <v>3129184.65</v>
      </c>
      <c r="L17" s="51">
        <v>0</v>
      </c>
      <c r="M17" s="47">
        <f t="shared" si="3"/>
        <v>2904271.87</v>
      </c>
      <c r="N17" s="56">
        <f t="shared" si="3"/>
        <v>0</v>
      </c>
      <c r="O17" s="31">
        <f t="shared" si="2"/>
        <v>0.6868540548417099</v>
      </c>
    </row>
    <row r="18" spans="1:15" s="11" customFormat="1" ht="77.25" customHeight="1">
      <c r="A18" s="8"/>
      <c r="B18" s="9" t="s">
        <v>38</v>
      </c>
      <c r="C18" s="18"/>
      <c r="D18" s="10" t="s">
        <v>62</v>
      </c>
      <c r="E18" s="35">
        <f>F18+H18+I18</f>
        <v>6523603.36</v>
      </c>
      <c r="F18" s="43">
        <v>3391331.49</v>
      </c>
      <c r="G18" s="51">
        <v>0</v>
      </c>
      <c r="H18" s="47">
        <v>3132271.87</v>
      </c>
      <c r="I18" s="56">
        <v>0</v>
      </c>
      <c r="J18" s="39">
        <f aca="true" t="shared" si="4" ref="J18:J27">K18+M18+N18</f>
        <v>4541628.13</v>
      </c>
      <c r="K18" s="43">
        <v>1637356.26</v>
      </c>
      <c r="L18" s="51">
        <v>0</v>
      </c>
      <c r="M18" s="47">
        <v>2904271.87</v>
      </c>
      <c r="N18" s="56">
        <v>0</v>
      </c>
      <c r="O18" s="31">
        <f t="shared" si="2"/>
        <v>0.6961839767646449</v>
      </c>
    </row>
    <row r="19" spans="1:15" s="11" customFormat="1" ht="60.75" customHeight="1">
      <c r="A19" s="8"/>
      <c r="B19" s="9" t="s">
        <v>39</v>
      </c>
      <c r="C19" s="18"/>
      <c r="D19" s="10" t="s">
        <v>63</v>
      </c>
      <c r="E19" s="35">
        <f>F19+H19+I19</f>
        <v>200000</v>
      </c>
      <c r="F19" s="43">
        <v>200000</v>
      </c>
      <c r="G19" s="51">
        <v>0</v>
      </c>
      <c r="H19" s="47">
        <v>0</v>
      </c>
      <c r="I19" s="56">
        <v>0</v>
      </c>
      <c r="J19" s="39">
        <f t="shared" si="4"/>
        <v>60828.39</v>
      </c>
      <c r="K19" s="43">
        <v>60828.39</v>
      </c>
      <c r="L19" s="51">
        <v>0</v>
      </c>
      <c r="M19" s="47">
        <v>0</v>
      </c>
      <c r="N19" s="56">
        <v>0</v>
      </c>
      <c r="O19" s="31">
        <f t="shared" si="2"/>
        <v>0.30414195</v>
      </c>
    </row>
    <row r="20" spans="1:15" s="11" customFormat="1" ht="93.75" customHeight="1">
      <c r="A20" s="8"/>
      <c r="B20" s="9" t="s">
        <v>40</v>
      </c>
      <c r="C20" s="18"/>
      <c r="D20" s="10" t="s">
        <v>64</v>
      </c>
      <c r="E20" s="35">
        <f>F20+H20+I20</f>
        <v>60586.64</v>
      </c>
      <c r="F20" s="43">
        <v>60586.64</v>
      </c>
      <c r="G20" s="51">
        <v>0</v>
      </c>
      <c r="H20" s="47">
        <v>0</v>
      </c>
      <c r="I20" s="56">
        <v>0</v>
      </c>
      <c r="J20" s="39">
        <f t="shared" si="4"/>
        <v>0</v>
      </c>
      <c r="K20" s="43">
        <v>0</v>
      </c>
      <c r="L20" s="51">
        <v>0</v>
      </c>
      <c r="M20" s="47">
        <v>0</v>
      </c>
      <c r="N20" s="56">
        <v>0</v>
      </c>
      <c r="O20" s="31">
        <f t="shared" si="2"/>
        <v>0</v>
      </c>
    </row>
    <row r="21" spans="1:15" s="11" customFormat="1" ht="66.75" customHeight="1">
      <c r="A21" s="8"/>
      <c r="B21" s="9" t="s">
        <v>42</v>
      </c>
      <c r="C21" s="18"/>
      <c r="D21" s="10" t="s">
        <v>43</v>
      </c>
      <c r="E21" s="35">
        <f>F21+H21+I21</f>
        <v>2000000</v>
      </c>
      <c r="F21" s="43">
        <v>2000000</v>
      </c>
      <c r="G21" s="51">
        <v>0</v>
      </c>
      <c r="H21" s="47">
        <v>0</v>
      </c>
      <c r="I21" s="56">
        <v>0</v>
      </c>
      <c r="J21" s="39">
        <f t="shared" si="4"/>
        <v>1431000</v>
      </c>
      <c r="K21" s="43">
        <v>1431000</v>
      </c>
      <c r="L21" s="51">
        <v>0</v>
      </c>
      <c r="M21" s="47">
        <v>0</v>
      </c>
      <c r="N21" s="56">
        <v>0</v>
      </c>
      <c r="O21" s="31">
        <f t="shared" si="2"/>
        <v>0.7155</v>
      </c>
    </row>
    <row r="22" spans="1:16" s="11" customFormat="1" ht="95.25" customHeight="1">
      <c r="A22" s="8" t="s">
        <v>26</v>
      </c>
      <c r="B22" s="9" t="s">
        <v>41</v>
      </c>
      <c r="C22" s="60" t="s">
        <v>47</v>
      </c>
      <c r="D22" s="12"/>
      <c r="E22" s="36">
        <f>F22+H22+I22</f>
        <v>58980649</v>
      </c>
      <c r="F22" s="44">
        <v>1996130</v>
      </c>
      <c r="G22" s="52">
        <v>0</v>
      </c>
      <c r="H22" s="54">
        <v>5059535.57</v>
      </c>
      <c r="I22" s="57">
        <v>51924983.43</v>
      </c>
      <c r="J22" s="40">
        <f t="shared" si="4"/>
        <v>28780050.2</v>
      </c>
      <c r="K22" s="44">
        <v>0</v>
      </c>
      <c r="L22" s="52">
        <v>0</v>
      </c>
      <c r="M22" s="48">
        <v>2616368.2</v>
      </c>
      <c r="N22" s="59">
        <v>26163682</v>
      </c>
      <c r="O22" s="32">
        <f t="shared" si="2"/>
        <v>0.4879575028074038</v>
      </c>
      <c r="P22" s="21" t="s">
        <v>70</v>
      </c>
    </row>
    <row r="23" spans="1:15" s="11" customFormat="1" ht="75">
      <c r="A23" s="8" t="s">
        <v>26</v>
      </c>
      <c r="B23" s="9" t="s">
        <v>27</v>
      </c>
      <c r="C23" s="60" t="s">
        <v>65</v>
      </c>
      <c r="D23" s="10"/>
      <c r="E23" s="35">
        <f>E24+E25+E26+E27+E28+E29</f>
        <v>76890697.91</v>
      </c>
      <c r="F23" s="43">
        <f aca="true" t="shared" si="5" ref="F23:N23">F24+F25+F26+F27+F28+F29</f>
        <v>16996319.37</v>
      </c>
      <c r="G23" s="51">
        <f t="shared" si="5"/>
        <v>58894378.54</v>
      </c>
      <c r="H23" s="47">
        <f t="shared" si="5"/>
        <v>1000000</v>
      </c>
      <c r="I23" s="56">
        <f t="shared" si="5"/>
        <v>0</v>
      </c>
      <c r="J23" s="39">
        <f t="shared" si="5"/>
        <v>8001618.93</v>
      </c>
      <c r="K23" s="43">
        <f t="shared" si="5"/>
        <v>8001618.93</v>
      </c>
      <c r="L23" s="51">
        <f t="shared" si="5"/>
        <v>0</v>
      </c>
      <c r="M23" s="47">
        <f t="shared" si="5"/>
        <v>0</v>
      </c>
      <c r="N23" s="56">
        <f t="shared" si="5"/>
        <v>0</v>
      </c>
      <c r="O23" s="31">
        <f t="shared" si="2"/>
        <v>0.10406484981272815</v>
      </c>
    </row>
    <row r="24" spans="1:15" s="11" customFormat="1" ht="60">
      <c r="A24" s="8"/>
      <c r="B24" s="9" t="s">
        <v>28</v>
      </c>
      <c r="C24" s="18"/>
      <c r="D24" s="10" t="s">
        <v>29</v>
      </c>
      <c r="E24" s="35">
        <f>F24+H24+I24+G24</f>
        <v>9949393</v>
      </c>
      <c r="F24" s="43">
        <v>9949393</v>
      </c>
      <c r="G24" s="51">
        <v>0</v>
      </c>
      <c r="H24" s="47">
        <v>0</v>
      </c>
      <c r="I24" s="56">
        <v>0</v>
      </c>
      <c r="J24" s="39">
        <f>K24+M24+N24+L24</f>
        <v>5293554.52</v>
      </c>
      <c r="K24" s="43">
        <v>5293554.52</v>
      </c>
      <c r="L24" s="51">
        <v>0</v>
      </c>
      <c r="M24" s="47">
        <v>0</v>
      </c>
      <c r="N24" s="56">
        <v>0</v>
      </c>
      <c r="O24" s="31">
        <f t="shared" si="2"/>
        <v>0.5320479872490713</v>
      </c>
    </row>
    <row r="25" spans="1:15" s="11" customFormat="1" ht="75">
      <c r="A25" s="8"/>
      <c r="B25" s="9" t="s">
        <v>30</v>
      </c>
      <c r="C25" s="18"/>
      <c r="D25" s="10" t="s">
        <v>31</v>
      </c>
      <c r="E25" s="35">
        <f>F25+H25+I25</f>
        <v>445000</v>
      </c>
      <c r="F25" s="43">
        <v>445000</v>
      </c>
      <c r="G25" s="51">
        <v>0</v>
      </c>
      <c r="H25" s="47">
        <v>0</v>
      </c>
      <c r="I25" s="56">
        <v>0</v>
      </c>
      <c r="J25" s="39">
        <f t="shared" si="4"/>
        <v>104980</v>
      </c>
      <c r="K25" s="43">
        <v>104980</v>
      </c>
      <c r="L25" s="51">
        <v>0</v>
      </c>
      <c r="M25" s="47">
        <v>0</v>
      </c>
      <c r="N25" s="56">
        <v>0</v>
      </c>
      <c r="O25" s="31">
        <f t="shared" si="2"/>
        <v>0.23591011235955056</v>
      </c>
    </row>
    <row r="26" spans="1:15" s="11" customFormat="1" ht="75">
      <c r="A26" s="8"/>
      <c r="B26" s="9" t="s">
        <v>32</v>
      </c>
      <c r="C26" s="18"/>
      <c r="D26" s="10" t="s">
        <v>33</v>
      </c>
      <c r="E26" s="35">
        <f>F26+H26+I26+G26</f>
        <v>6477909</v>
      </c>
      <c r="F26" s="43">
        <v>5477909</v>
      </c>
      <c r="G26" s="51">
        <v>0</v>
      </c>
      <c r="H26" s="48">
        <v>1000000</v>
      </c>
      <c r="I26" s="56">
        <v>0</v>
      </c>
      <c r="J26" s="39">
        <f>K26+M26+N26+L26</f>
        <v>2570084.41</v>
      </c>
      <c r="K26" s="43">
        <v>2570084.41</v>
      </c>
      <c r="L26" s="51">
        <v>0</v>
      </c>
      <c r="M26" s="48">
        <v>0</v>
      </c>
      <c r="N26" s="56">
        <v>0</v>
      </c>
      <c r="O26" s="31">
        <f t="shared" si="2"/>
        <v>0.3967459885589625</v>
      </c>
    </row>
    <row r="27" spans="1:15" s="11" customFormat="1" ht="60">
      <c r="A27" s="8"/>
      <c r="B27" s="9" t="s">
        <v>34</v>
      </c>
      <c r="C27" s="18"/>
      <c r="D27" s="10" t="s">
        <v>35</v>
      </c>
      <c r="E27" s="35">
        <f>F27+H27+I27</f>
        <v>1124017.37</v>
      </c>
      <c r="F27" s="43">
        <v>1124017.37</v>
      </c>
      <c r="G27" s="51">
        <v>0</v>
      </c>
      <c r="H27" s="47">
        <v>0</v>
      </c>
      <c r="I27" s="56">
        <v>0</v>
      </c>
      <c r="J27" s="39">
        <f t="shared" si="4"/>
        <v>33000</v>
      </c>
      <c r="K27" s="43">
        <v>33000</v>
      </c>
      <c r="L27" s="51">
        <v>0</v>
      </c>
      <c r="M27" s="47">
        <v>0</v>
      </c>
      <c r="N27" s="56">
        <v>0</v>
      </c>
      <c r="O27" s="31">
        <f t="shared" si="2"/>
        <v>0.02935897689908475</v>
      </c>
    </row>
    <row r="28" spans="1:15" s="11" customFormat="1" ht="165">
      <c r="A28" s="8"/>
      <c r="B28" s="9" t="s">
        <v>66</v>
      </c>
      <c r="C28" s="18"/>
      <c r="D28" s="10" t="s">
        <v>50</v>
      </c>
      <c r="E28" s="35">
        <f>F28+H28+I28+G28</f>
        <v>46594378.54</v>
      </c>
      <c r="F28" s="43">
        <v>0</v>
      </c>
      <c r="G28" s="51">
        <v>46594378.54</v>
      </c>
      <c r="H28" s="47">
        <v>0</v>
      </c>
      <c r="I28" s="56">
        <v>0</v>
      </c>
      <c r="J28" s="39">
        <f>K28+M28+N28+L28</f>
        <v>0</v>
      </c>
      <c r="K28" s="43">
        <v>0</v>
      </c>
      <c r="L28" s="51">
        <v>0</v>
      </c>
      <c r="M28" s="47">
        <v>0</v>
      </c>
      <c r="N28" s="56">
        <v>0</v>
      </c>
      <c r="O28" s="31">
        <f t="shared" si="2"/>
        <v>0</v>
      </c>
    </row>
    <row r="29" spans="1:15" s="11" customFormat="1" ht="165">
      <c r="A29" s="20"/>
      <c r="B29" s="9" t="s">
        <v>67</v>
      </c>
      <c r="C29" s="18"/>
      <c r="D29" s="10" t="s">
        <v>68</v>
      </c>
      <c r="E29" s="35">
        <f>F29+H29+I29+G29</f>
        <v>12300000</v>
      </c>
      <c r="F29" s="43">
        <v>0</v>
      </c>
      <c r="G29" s="51">
        <v>12300000</v>
      </c>
      <c r="H29" s="47">
        <v>0</v>
      </c>
      <c r="I29" s="56">
        <v>0</v>
      </c>
      <c r="J29" s="39">
        <f>K29+M29+N29+L29</f>
        <v>0</v>
      </c>
      <c r="K29" s="43">
        <v>0</v>
      </c>
      <c r="L29" s="51">
        <v>0</v>
      </c>
      <c r="M29" s="47">
        <v>0</v>
      </c>
      <c r="N29" s="56">
        <v>0</v>
      </c>
      <c r="O29" s="31">
        <f t="shared" si="2"/>
        <v>0</v>
      </c>
    </row>
    <row r="30" spans="1:15" s="13" customFormat="1" ht="14.25">
      <c r="A30" s="24" t="s">
        <v>10</v>
      </c>
      <c r="B30" s="25"/>
      <c r="C30" s="25"/>
      <c r="D30" s="26"/>
      <c r="E30" s="37">
        <f>SUM(E7:E29)-E23-E17</f>
        <v>220329184.51000002</v>
      </c>
      <c r="F30" s="45">
        <f aca="true" t="shared" si="6" ref="F30:N30">SUM(F7:F29)-F23-F17</f>
        <v>46917006.050000004</v>
      </c>
      <c r="G30" s="53">
        <f t="shared" si="6"/>
        <v>58894378.54</v>
      </c>
      <c r="H30" s="49">
        <f t="shared" si="6"/>
        <v>62592816.489999995</v>
      </c>
      <c r="I30" s="58">
        <f t="shared" si="6"/>
        <v>51924983.43</v>
      </c>
      <c r="J30" s="41">
        <f t="shared" si="6"/>
        <v>91522002.09000002</v>
      </c>
      <c r="K30" s="45">
        <f t="shared" si="6"/>
        <v>25663065.560000002</v>
      </c>
      <c r="L30" s="53">
        <f t="shared" si="6"/>
        <v>0</v>
      </c>
      <c r="M30" s="49">
        <f t="shared" si="6"/>
        <v>39695254.53</v>
      </c>
      <c r="N30" s="58">
        <f t="shared" si="6"/>
        <v>26163682</v>
      </c>
      <c r="O30" s="33">
        <f t="shared" si="2"/>
        <v>0.41538755881813805</v>
      </c>
    </row>
    <row r="31" spans="5:14" ht="15.75" customHeight="1"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4"/>
      <c r="B32" s="15"/>
      <c r="C32" s="28" t="s">
        <v>36</v>
      </c>
      <c r="D32" s="28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1.25" customHeight="1">
      <c r="A33" s="14"/>
      <c r="B33" s="15"/>
      <c r="C33" s="16"/>
      <c r="D33" s="16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23.25" customHeight="1">
      <c r="A34" s="23" t="s">
        <v>12</v>
      </c>
      <c r="B34" s="23"/>
      <c r="C34" s="23"/>
      <c r="D34" s="23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">
      <c r="A35" s="14"/>
      <c r="B35" s="15"/>
      <c r="C35" s="16"/>
      <c r="D35" s="16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mergeCells count="16">
    <mergeCell ref="A1:N1"/>
    <mergeCell ref="A2:N2"/>
    <mergeCell ref="M3:N3"/>
    <mergeCell ref="E4:I4"/>
    <mergeCell ref="J4:N4"/>
    <mergeCell ref="D4:D6"/>
    <mergeCell ref="C4:C6"/>
    <mergeCell ref="B4:B6"/>
    <mergeCell ref="F5:I5"/>
    <mergeCell ref="K5:N5"/>
    <mergeCell ref="A4:A6"/>
    <mergeCell ref="A34:D34"/>
    <mergeCell ref="A30:D30"/>
    <mergeCell ref="E5:E6"/>
    <mergeCell ref="J5:J6"/>
    <mergeCell ref="C32:D32"/>
  </mergeCells>
  <printOptions/>
  <pageMargins left="0.5905511811023623" right="0" top="0.5905511811023623" bottom="0" header="0.5118110236220472" footer="0.511811023622047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Ершова</cp:lastModifiedBy>
  <cp:lastPrinted>2022-07-05T05:37:19Z</cp:lastPrinted>
  <dcterms:created xsi:type="dcterms:W3CDTF">1996-10-08T23:32:33Z</dcterms:created>
  <dcterms:modified xsi:type="dcterms:W3CDTF">2022-08-01T05:22:41Z</dcterms:modified>
  <cp:category/>
  <cp:version/>
  <cp:contentType/>
  <cp:contentStatus/>
</cp:coreProperties>
</file>